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7e9efbebd633065/Documents/MISCELLANEOUS/BLOG/Excel Array Functions - 2.12.22/"/>
    </mc:Choice>
  </mc:AlternateContent>
  <xr:revisionPtr revIDLastSave="54" documentId="8_{B5983407-276A-40DB-9928-8FB8B18471E1}" xr6:coauthVersionLast="47" xr6:coauthVersionMax="47" xr10:uidLastSave="{24DDDEB6-3085-4F75-93B8-958A52ADCCBB}"/>
  <bookViews>
    <workbookView xWindow="-120" yWindow="-120" windowWidth="29040" windowHeight="15840" xr2:uid="{FF082590-6A2C-49E0-AB85-D83F96052A4D}"/>
  </bookViews>
  <sheets>
    <sheet name="About" sheetId="7" r:id="rId1"/>
    <sheet name="UNIQUE+SORT+SORTYBY" sheetId="3" r:id="rId2"/>
    <sheet name="SEQUENCE" sheetId="1" r:id="rId3"/>
    <sheet name="RANDARRAY" sheetId="4" r:id="rId4"/>
    <sheet name="FILTER" sheetId="5" r:id="rId5"/>
  </sheets>
  <definedNames>
    <definedName name="_xlnm._FilterDatabase" localSheetId="1" hidden="1">'UNIQUE+SORT+SORTYBY'!$B$4:$D$4</definedName>
    <definedName name="BMI" comment="WeightInLbs = Weight In Pounds      HeightInInches = Height In Inches">_xlfn.LAMBDA(_xlpm.WeightInLbs,_xlpm.HeightInInches,IFERROR(_xlpm.WeightInLbs/(_xlpm.HeightInInches^2)*703,""))</definedName>
    <definedName name="MPG" comment="L_100km = Liters per 100 km;  UK_MPG = Imperial/UK Miles Per Gallon; Use ONE or the other, not both!!!                                         ">_xlfn.LAMBDA(_xlpm.L_100km,_xlpm.UK_MPG,_xlfn.IFS(_xlfn.ISOMITTED(_xlpm.L_100km),_xlpm.UK_MPG*0.8326,_xlfn.ISOMITTED(_xlpm.UK_MPG),235.215/_xlpm.L_100km))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 a="1"/>
  <c r="C5" i="1" s="1"/>
  <c r="N7" i="5" a="1"/>
  <c r="N7" i="5" s="1"/>
  <c r="T7" i="5" a="1"/>
  <c r="T7" i="5" s="1"/>
  <c r="H7" i="5" a="1"/>
  <c r="H7" i="5" s="1"/>
  <c r="U5" i="3" a="1"/>
  <c r="U5" i="3" s="1"/>
  <c r="L5" i="3" a="1"/>
  <c r="L5" i="3" s="1"/>
  <c r="J5" i="3" a="1"/>
  <c r="J5" i="3" s="1"/>
  <c r="H5" i="3" a="1"/>
  <c r="H5" i="3" s="1"/>
  <c r="F5" i="3" a="1"/>
  <c r="F5" i="3" s="1"/>
  <c r="B4" i="4" a="1"/>
  <c r="B4" i="4" s="1"/>
  <c r="B5" i="4" a="1"/>
  <c r="B5" i="4" s="1"/>
  <c r="C4" i="1" a="1"/>
  <c r="C4" i="1" s="1"/>
  <c r="B5" i="1" a="1"/>
  <c r="B5" i="1" s="1"/>
  <c r="L4" i="1"/>
  <c r="I22" i="5"/>
  <c r="Q6" i="4"/>
  <c r="L6" i="1"/>
  <c r="Q5" i="4"/>
  <c r="O6" i="3"/>
  <c r="O8" i="3"/>
  <c r="U22" i="5"/>
  <c r="Z6" i="3"/>
  <c r="L5" i="1"/>
  <c r="O22" i="5"/>
  <c r="O7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<sst xmlns="http://schemas.openxmlformats.org/spreadsheetml/2006/main" count="437" uniqueCount="151">
  <si>
    <t>Williams College</t>
  </si>
  <si>
    <t>Williamstown</t>
  </si>
  <si>
    <t>MA</t>
  </si>
  <si>
    <t>Amherst College</t>
  </si>
  <si>
    <t>Amherst</t>
  </si>
  <si>
    <t>Swarthmore College</t>
  </si>
  <si>
    <t>Swarthmore</t>
  </si>
  <si>
    <t>PA</t>
  </si>
  <si>
    <t>Pomona College</t>
  </si>
  <si>
    <t>Claremont</t>
  </si>
  <si>
    <t>CA</t>
  </si>
  <si>
    <t>Wellesley College</t>
  </si>
  <si>
    <t>Wellesley</t>
  </si>
  <si>
    <t>Bowdoin College</t>
  </si>
  <si>
    <t>Brunswick</t>
  </si>
  <si>
    <t>ME</t>
  </si>
  <si>
    <t>Claremont McKenna College</t>
  </si>
  <si>
    <t>Carleton College</t>
  </si>
  <si>
    <t>Northfield</t>
  </si>
  <si>
    <t>MN</t>
  </si>
  <si>
    <t>Middlebury College</t>
  </si>
  <si>
    <t>VT</t>
  </si>
  <si>
    <t>Washington and Lee University</t>
  </si>
  <si>
    <t>Lexington</t>
  </si>
  <si>
    <t>VA</t>
  </si>
  <si>
    <t>Davidson College</t>
  </si>
  <si>
    <t>Davidson</t>
  </si>
  <si>
    <t>NC</t>
  </si>
  <si>
    <t>Grinnell College</t>
  </si>
  <si>
    <t>IA</t>
  </si>
  <si>
    <t>United States Naval Academy</t>
  </si>
  <si>
    <t>Annapolis</t>
  </si>
  <si>
    <t>MD</t>
  </si>
  <si>
    <t>United States Military Academy</t>
  </si>
  <si>
    <t>West Point</t>
  </si>
  <si>
    <t>NY</t>
  </si>
  <si>
    <t>Hamilton College</t>
  </si>
  <si>
    <t>Clinton</t>
  </si>
  <si>
    <t>Haverford College</t>
  </si>
  <si>
    <t>Middlebury</t>
  </si>
  <si>
    <t>Grinnell</t>
  </si>
  <si>
    <t>Haverford</t>
  </si>
  <si>
    <t>Barnard College</t>
  </si>
  <si>
    <t>New York</t>
  </si>
  <si>
    <t>Colby College</t>
  </si>
  <si>
    <t>Waterville</t>
  </si>
  <si>
    <t>Colgate University</t>
  </si>
  <si>
    <t>Hamilton</t>
  </si>
  <si>
    <t>Smith College</t>
  </si>
  <si>
    <t>Northampton</t>
  </si>
  <si>
    <t>Wesleyan University</t>
  </si>
  <si>
    <t>Middletown</t>
  </si>
  <si>
    <t>CT</t>
  </si>
  <si>
    <t>Vassar College</t>
  </si>
  <si>
    <t>Poughkeepsie</t>
  </si>
  <si>
    <t>Colorado College</t>
  </si>
  <si>
    <t>Colorado Springs</t>
  </si>
  <si>
    <t>CO</t>
  </si>
  <si>
    <t>Macalester College</t>
  </si>
  <si>
    <t>St. Paul</t>
  </si>
  <si>
    <t>Harvey Mudd College</t>
  </si>
  <si>
    <t>Soka University of America</t>
  </si>
  <si>
    <t>Aliso Viejo</t>
  </si>
  <si>
    <t>Berea College</t>
  </si>
  <si>
    <t>Berea</t>
  </si>
  <si>
    <t>KY</t>
  </si>
  <si>
    <t>Bryn Mawr College</t>
  </si>
  <si>
    <t>Bryn Mawr</t>
  </si>
  <si>
    <t>Kenyon College</t>
  </si>
  <si>
    <t>Gambier</t>
  </si>
  <si>
    <t>OH</t>
  </si>
  <si>
    <t>Mount Holyoke College</t>
  </si>
  <si>
    <t>South Hadley</t>
  </si>
  <si>
    <t>College Name</t>
  </si>
  <si>
    <t>City</t>
  </si>
  <si>
    <t>State</t>
  </si>
  <si>
    <t>City, State</t>
  </si>
  <si>
    <t>=UNIQUE(SORTBY(tblColleges[State]:tblColleges[City],tblColleges[State],1,tblColleges[City],1),,)</t>
  </si>
  <si>
    <t>Rank</t>
  </si>
  <si>
    <t>Country</t>
  </si>
  <si>
    <t xml:space="preserve">France </t>
  </si>
  <si>
    <t xml:space="preserve">United States </t>
  </si>
  <si>
    <t xml:space="preserve">China </t>
  </si>
  <si>
    <t xml:space="preserve">Spain </t>
  </si>
  <si>
    <t xml:space="preserve">Italy </t>
  </si>
  <si>
    <t xml:space="preserve">Turkey </t>
  </si>
  <si>
    <t xml:space="preserve">United Kingdom </t>
  </si>
  <si>
    <t xml:space="preserve">Germany </t>
  </si>
  <si>
    <t xml:space="preserve">Malaysia </t>
  </si>
  <si>
    <t xml:space="preserve">Mexico </t>
  </si>
  <si>
    <t xml:space="preserve">Austria </t>
  </si>
  <si>
    <t xml:space="preserve">Ukraine </t>
  </si>
  <si>
    <t xml:space="preserve">Thailand </t>
  </si>
  <si>
    <t xml:space="preserve">Saudi Arabia </t>
  </si>
  <si>
    <t xml:space="preserve">Greece </t>
  </si>
  <si>
    <t xml:space="preserve">Canada </t>
  </si>
  <si>
    <t xml:space="preserve">Poland </t>
  </si>
  <si>
    <t xml:space="preserve">Netherlands </t>
  </si>
  <si>
    <t xml:space="preserve">Singapore </t>
  </si>
  <si>
    <t xml:space="preserve">Hungary </t>
  </si>
  <si>
    <t xml:space="preserve">Croatia </t>
  </si>
  <si>
    <t>Visitors</t>
  </si>
  <si>
    <t>Continent</t>
  </si>
  <si>
    <t>Hong Kong</t>
  </si>
  <si>
    <t>Macao</t>
  </si>
  <si>
    <t>Russia</t>
  </si>
  <si>
    <t>Korea</t>
  </si>
  <si>
    <t>Source: https://www.businessinsider.com/most-popular-countries-in-the-world-to-visit-map-2014-2</t>
  </si>
  <si>
    <t>Retrieved on 2/10/22</t>
  </si>
  <si>
    <t>Europe</t>
  </si>
  <si>
    <t>North America</t>
  </si>
  <si>
    <t>Aisa</t>
  </si>
  <si>
    <t>Asia</t>
  </si>
  <si>
    <t>&gt;&gt;&gt;&gt;&gt;</t>
  </si>
  <si>
    <t>Countries with annual visitors count over 25,000,000</t>
  </si>
  <si>
    <r>
      <t xml:space="preserve">Sorted in ascending/alphabetical order by </t>
    </r>
    <r>
      <rPr>
        <u/>
        <sz val="11"/>
        <color theme="1"/>
        <rFont val="Calibri"/>
        <family val="2"/>
        <scheme val="minor"/>
      </rPr>
      <t>Country</t>
    </r>
    <r>
      <rPr>
        <sz val="11"/>
        <color theme="1"/>
        <rFont val="Calibri"/>
        <family val="2"/>
        <scheme val="minor"/>
      </rPr>
      <t xml:space="preserve"> name</t>
    </r>
  </si>
  <si>
    <t>Countries with annual visitors count over 25,000,000, WHICH are located in Europe</t>
  </si>
  <si>
    <r>
      <t xml:space="preserve">Sorted in descending order by </t>
    </r>
    <r>
      <rPr>
        <u/>
        <sz val="11"/>
        <color theme="1"/>
        <rFont val="Calibri"/>
        <family val="2"/>
        <scheme val="minor"/>
      </rPr>
      <t>Visitor c</t>
    </r>
    <r>
      <rPr>
        <sz val="11"/>
        <color theme="1"/>
        <rFont val="Calibri"/>
        <family val="2"/>
        <scheme val="minor"/>
      </rPr>
      <t>ount</t>
    </r>
  </si>
  <si>
    <t>Countries with annual visitors count over 25,000,000 OR located in Europe</t>
  </si>
  <si>
    <r>
      <t xml:space="preserve">Sorted in ascending order by </t>
    </r>
    <r>
      <rPr>
        <u/>
        <sz val="11"/>
        <color theme="1"/>
        <rFont val="Calibri"/>
        <family val="2"/>
        <scheme val="minor"/>
      </rPr>
      <t>Visitor c</t>
    </r>
    <r>
      <rPr>
        <sz val="11"/>
        <color theme="1"/>
        <rFont val="Calibri"/>
        <family val="2"/>
        <scheme val="minor"/>
      </rPr>
      <t>ount</t>
    </r>
  </si>
  <si>
    <t>SEQUENCE Function</t>
  </si>
  <si>
    <t>C4</t>
  </si>
  <si>
    <t>C5</t>
  </si>
  <si>
    <t>B5</t>
  </si>
  <si>
    <t>Source:</t>
  </si>
  <si>
    <t>Created By</t>
  </si>
  <si>
    <t>Excel Strategies, LLC</t>
  </si>
  <si>
    <t>Website</t>
  </si>
  <si>
    <t>https://www.ExcelStrategiesLLC.com</t>
  </si>
  <si>
    <t>Blog</t>
  </si>
  <si>
    <t>https://Blog.ExcelStrategiesLLC.com</t>
  </si>
  <si>
    <t>Connect With Us:</t>
  </si>
  <si>
    <t>http://twitter.com/ExcelStrategies</t>
  </si>
  <si>
    <t>https://www.linkedin.com/company/ExcelStrategies</t>
  </si>
  <si>
    <t>https://www.youtube.com/user/ExcelStrategies</t>
  </si>
  <si>
    <t>https://www.slideshare.net/ExcelStrategies</t>
  </si>
  <si>
    <t>https://www.pinterest.com/excelstrategies</t>
  </si>
  <si>
    <t>Alex@ExcelStrategiesLLC.com</t>
  </si>
  <si>
    <r>
      <t xml:space="preserve">Excel </t>
    </r>
    <r>
      <rPr>
        <b/>
        <sz val="18"/>
        <color rgb="FF002060"/>
        <rFont val="Calibri"/>
        <family val="2"/>
        <scheme val="minor"/>
      </rPr>
      <t>Array</t>
    </r>
    <r>
      <rPr>
        <sz val="18"/>
        <color rgb="FF002060"/>
        <rFont val="Calibri"/>
        <family val="2"/>
        <scheme val="minor"/>
      </rPr>
      <t xml:space="preserve"> Functions - spill formula results across a range of cells</t>
    </r>
  </si>
  <si>
    <t>https://Blog.ExcelStrategiesLLC.com/2022/03/30/introduction-to-ms-excel-array-functions</t>
  </si>
  <si>
    <t>RANDARRAY Function</t>
  </si>
  <si>
    <t>H6</t>
  </si>
  <si>
    <t>J6</t>
  </si>
  <si>
    <t>L6</t>
  </si>
  <si>
    <t>UNIQUE/SORT/SORTBY Functions</t>
  </si>
  <si>
    <t>U6</t>
  </si>
  <si>
    <t>B4</t>
  </si>
  <si>
    <t>FILTER Function</t>
  </si>
  <si>
    <t>N7</t>
  </si>
  <si>
    <t>H7</t>
  </si>
  <si>
    <t>T7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</si>
</sst>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&quot;$&quot;#,##0"/>
    <numFmt numFmtId="165" formatCode="_(* #,##0_);_(* \(#,##0\);_(* &quot;-&quot;??_);_(@_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i/>
      <sz val="11"/>
      <color rgb="FF002060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8"/>
      <color rgb="FF002060"/>
      <name val="Calibri"/>
      <family val="2"/>
      <scheme val="minor"/>
    </font>
    <font>
      <b/>
      <sz val="18"/>
      <color rgb="FF002060"/>
      <name val="Calibri"/>
      <family val="2"/>
      <scheme val="minor"/>
    </font>
    <font>
      <sz val="16"/>
      <color rgb="FF002060"/>
      <name val="Calibri"/>
      <family val="2"/>
      <scheme val="minor"/>
    </font>
    <font>
      <i/>
      <sz val="12"/>
      <color theme="1"/>
      <name val="Calibri"/>
      <family val="2"/>
      <scheme val="minor"/>
    </font>
    <font>
      <u/>
      <sz val="14"/>
      <color theme="1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71">
    <xf numFmtId="0" fontId="0" fillId="0" borderId="0" xfId="0"/>
    <xf numFmtId="0" fontId="0" fillId="0" borderId="0" xfId="0" quotePrefix="1"/>
    <xf numFmtId="0" fontId="4" fillId="0" borderId="0" xfId="0" applyFont="1"/>
    <xf numFmtId="0" fontId="0" fillId="0" borderId="0" xfId="0" applyAlignment="1">
      <alignment wrapText="1"/>
    </xf>
    <xf numFmtId="0" fontId="3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164" fontId="0" fillId="0" borderId="7" xfId="0" applyNumberFormat="1" applyBorder="1" applyAlignment="1">
      <alignment horizontal="center" vertical="center"/>
    </xf>
    <xf numFmtId="164" fontId="0" fillId="0" borderId="8" xfId="0" applyNumberFormat="1" applyBorder="1" applyAlignment="1">
      <alignment horizontal="center" vertical="center"/>
    </xf>
    <xf numFmtId="164" fontId="0" fillId="0" borderId="9" xfId="0" applyNumberForma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164" fontId="0" fillId="0" borderId="11" xfId="0" applyNumberFormat="1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164" fontId="0" fillId="0" borderId="13" xfId="0" applyNumberFormat="1" applyBorder="1" applyAlignment="1">
      <alignment horizontal="center" vertical="center"/>
    </xf>
    <xf numFmtId="164" fontId="0" fillId="0" borderId="14" xfId="0" applyNumberFormat="1" applyBorder="1" applyAlignment="1">
      <alignment horizontal="center" vertical="center"/>
    </xf>
    <xf numFmtId="0" fontId="7" fillId="0" borderId="0" xfId="0" applyFont="1"/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7" fillId="4" borderId="0" xfId="0" applyFont="1" applyFill="1"/>
    <xf numFmtId="165" fontId="0" fillId="0" borderId="0" xfId="1" applyNumberFormat="1" applyFont="1"/>
    <xf numFmtId="165" fontId="3" fillId="3" borderId="3" xfId="1" applyNumberFormat="1" applyFont="1" applyFill="1" applyBorder="1" applyAlignment="1">
      <alignment horizontal="center" vertical="center"/>
    </xf>
    <xf numFmtId="165" fontId="0" fillId="0" borderId="9" xfId="1" applyNumberFormat="1" applyFont="1" applyBorder="1" applyAlignment="1">
      <alignment horizontal="center" vertical="center"/>
    </xf>
    <xf numFmtId="165" fontId="0" fillId="0" borderId="11" xfId="1" applyNumberFormat="1" applyFont="1" applyBorder="1" applyAlignment="1">
      <alignment horizontal="center" vertical="center"/>
    </xf>
    <xf numFmtId="165" fontId="0" fillId="0" borderId="14" xfId="1" applyNumberFormat="1" applyFont="1" applyBorder="1" applyAlignment="1">
      <alignment horizontal="center" vertical="center"/>
    </xf>
    <xf numFmtId="165" fontId="0" fillId="0" borderId="0" xfId="1" applyNumberFormat="1" applyFont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165" fontId="3" fillId="5" borderId="0" xfId="1" applyNumberFormat="1" applyFont="1" applyFill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0" fillId="0" borderId="1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0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3" fontId="0" fillId="0" borderId="0" xfId="0" applyNumberFormat="1" applyAlignment="1">
      <alignment horizontal="left" vertical="center"/>
    </xf>
    <xf numFmtId="0" fontId="11" fillId="0" borderId="0" xfId="0" applyFont="1"/>
    <xf numFmtId="0" fontId="3" fillId="0" borderId="0" xfId="0" applyFont="1"/>
    <xf numFmtId="0" fontId="12" fillId="0" borderId="0" xfId="0" applyFont="1"/>
    <xf numFmtId="0" fontId="14" fillId="0" borderId="0" xfId="0" applyFont="1"/>
    <xf numFmtId="0" fontId="15" fillId="0" borderId="0" xfId="0" applyFont="1"/>
    <xf numFmtId="0" fontId="16" fillId="0" borderId="0" xfId="2" applyFont="1"/>
    <xf numFmtId="0" fontId="17" fillId="0" borderId="0" xfId="0" applyFont="1"/>
    <xf numFmtId="0" fontId="18" fillId="0" borderId="0" xfId="0" applyFont="1"/>
    <xf numFmtId="165" fontId="0" fillId="0" borderId="0" xfId="1" applyNumberFormat="1" applyFont="1" applyBorder="1" applyAlignment="1">
      <alignment horizontal="center" vertical="center"/>
    </xf>
  </cellXfs>
  <cellStyles count="3">
    <cellStyle name="Comma" xfId="1" builtinId="3"/>
    <cellStyle name="Hyperlink" xfId="2" builtinId="8"/>
    <cellStyle name="Normal" xfId="0" builtinId="0"/>
  </cellStyles>
  <dxfs count="3"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2" tint="-0.249977111117893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jpeg"/><Relationship Id="rId3" Type="http://schemas.openxmlformats.org/officeDocument/2006/relationships/hyperlink" Target="https://www.linkedin.com/company/ExcelStrategies" TargetMode="External"/><Relationship Id="rId7" Type="http://schemas.openxmlformats.org/officeDocument/2006/relationships/hyperlink" Target="https://www.slideshare.net/ExcelStrategies" TargetMode="External"/><Relationship Id="rId12" Type="http://schemas.openxmlformats.org/officeDocument/2006/relationships/image" Target="../media/image6.png"/><Relationship Id="rId2" Type="http://schemas.openxmlformats.org/officeDocument/2006/relationships/image" Target="../media/image1.png"/><Relationship Id="rId1" Type="http://schemas.openxmlformats.org/officeDocument/2006/relationships/hyperlink" Target="http://twitter.com/ExcelStrategies" TargetMode="External"/><Relationship Id="rId6" Type="http://schemas.openxmlformats.org/officeDocument/2006/relationships/image" Target="../media/image3.png"/><Relationship Id="rId11" Type="http://schemas.openxmlformats.org/officeDocument/2006/relationships/hyperlink" Target="mailto:Alex@ExcelStrategiesLLC.com" TargetMode="External"/><Relationship Id="rId5" Type="http://schemas.openxmlformats.org/officeDocument/2006/relationships/hyperlink" Target="https://www.youtube.com/user/ExcelStrategies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www.pinterest.com/excelstrategies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409574</xdr:colOff>
      <xdr:row>12</xdr:row>
      <xdr:rowOff>152400</xdr:rowOff>
    </xdr:from>
    <xdr:to>
      <xdr:col>1</xdr:col>
      <xdr:colOff>704849</xdr:colOff>
      <xdr:row>14</xdr:row>
      <xdr:rowOff>19050</xdr:rowOff>
    </xdr:to>
    <xdr:pic>
      <xdr:nvPicPr>
        <xdr:cNvPr id="2" name="Picture 1" descr="Follow Us on Twitter - Excel Strategies, LLC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794B99B-91AF-434B-B1A3-5581ED910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174" y="2981325"/>
          <a:ext cx="295275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400049</xdr:colOff>
      <xdr:row>15</xdr:row>
      <xdr:rowOff>0</xdr:rowOff>
    </xdr:from>
    <xdr:to>
      <xdr:col>1</xdr:col>
      <xdr:colOff>695324</xdr:colOff>
      <xdr:row>16</xdr:row>
      <xdr:rowOff>57150</xdr:rowOff>
    </xdr:to>
    <xdr:pic>
      <xdr:nvPicPr>
        <xdr:cNvPr id="3" name="Picture 2" descr="Connect with Us on LinkedIn - Excel Strategies, LLC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A92C8AE-7D92-4C04-A4A3-9D723477E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49" y="3448050"/>
          <a:ext cx="295275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409574</xdr:colOff>
      <xdr:row>17</xdr:row>
      <xdr:rowOff>0</xdr:rowOff>
    </xdr:from>
    <xdr:to>
      <xdr:col>1</xdr:col>
      <xdr:colOff>695325</xdr:colOff>
      <xdr:row>18</xdr:row>
      <xdr:rowOff>47626</xdr:rowOff>
    </xdr:to>
    <xdr:pic>
      <xdr:nvPicPr>
        <xdr:cNvPr id="4" name="Picture 3" descr="Subscribe to our YouTube channel - Excel Strategies, LLC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062CDF7-813B-4FFD-A88F-4FA99FE08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174" y="3876675"/>
          <a:ext cx="285751" cy="2857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400049</xdr:colOff>
      <xdr:row>19</xdr:row>
      <xdr:rowOff>0</xdr:rowOff>
    </xdr:from>
    <xdr:to>
      <xdr:col>1</xdr:col>
      <xdr:colOff>714374</xdr:colOff>
      <xdr:row>20</xdr:row>
      <xdr:rowOff>76200</xdr:rowOff>
    </xdr:to>
    <xdr:pic>
      <xdr:nvPicPr>
        <xdr:cNvPr id="5" name="Picture 4" descr="View our presentation decks - Excel Strategies, LLC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98C255C-2388-4A5D-B9DC-4C7A3CF0A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49" y="4305300"/>
          <a:ext cx="314325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400049</xdr:colOff>
      <xdr:row>21</xdr:row>
      <xdr:rowOff>0</xdr:rowOff>
    </xdr:from>
    <xdr:to>
      <xdr:col>1</xdr:col>
      <xdr:colOff>695324</xdr:colOff>
      <xdr:row>22</xdr:row>
      <xdr:rowOff>57150</xdr:rowOff>
    </xdr:to>
    <xdr:pic>
      <xdr:nvPicPr>
        <xdr:cNvPr id="6" name="Picture 5" descr="Pin Us on Pinterest - Excel Strategies, LLC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8AED51EA-70BA-43F3-AA6D-C50356F0B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49" y="4733925"/>
          <a:ext cx="295275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381000</xdr:colOff>
      <xdr:row>22</xdr:row>
      <xdr:rowOff>171450</xdr:rowOff>
    </xdr:from>
    <xdr:to>
      <xdr:col>1</xdr:col>
      <xdr:colOff>723900</xdr:colOff>
      <xdr:row>24</xdr:row>
      <xdr:rowOff>85725</xdr:rowOff>
    </xdr:to>
    <xdr:pic>
      <xdr:nvPicPr>
        <xdr:cNvPr id="7" name="Picture 6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309DB563-CAC0-4B11-9708-D1E858444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990600" y="5143500"/>
          <a:ext cx="3429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D994B19-4A51-4082-A5E2-76EC618DB667}" name="tblColleges" displayName="tblColleges" ref="Q4:S56" totalsRowShown="0" headerRowDxfId="2" headerRowBorderDxfId="1" tableBorderDxfId="0">
  <autoFilter ref="Q4:S56" xr:uid="{9D994B19-4A51-4082-A5E2-76EC618DB667}"/>
  <tableColumns count="3">
    <tableColumn id="1" xr3:uid="{6630FEDD-E9E3-42F0-9292-079C4DC70A48}" name="College Name"/>
    <tableColumn id="2" xr3:uid="{5988F36E-5F48-4175-AA3C-5BC6156424A0}" name="City"/>
    <tableColumn id="3" xr3:uid="{52943B92-14E2-4271-BDDF-B1BFB7803E5F}" name="Stat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lex@ExcelStrategiesLLC.com" TargetMode="External"/><Relationship Id="rId3" Type="http://schemas.openxmlformats.org/officeDocument/2006/relationships/hyperlink" Target="https://www.linkedin.com/company/ExcelStrategies" TargetMode="External"/><Relationship Id="rId7" Type="http://schemas.openxmlformats.org/officeDocument/2006/relationships/hyperlink" Target="https://blog.excelstrategiesllc.com/" TargetMode="External"/><Relationship Id="rId2" Type="http://schemas.openxmlformats.org/officeDocument/2006/relationships/hyperlink" Target="http://twitter.com/ExcelStrategies" TargetMode="External"/><Relationship Id="rId1" Type="http://schemas.openxmlformats.org/officeDocument/2006/relationships/hyperlink" Target="https://www.excelstrategiesllc.com/" TargetMode="External"/><Relationship Id="rId6" Type="http://schemas.openxmlformats.org/officeDocument/2006/relationships/hyperlink" Target="https://www.pinterest.com/excelstrategies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https://www.slideshare.net/ExcelStrategies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www.youtube.com/user/ExcelStrategies" TargetMode="External"/><Relationship Id="rId9" Type="http://schemas.openxmlformats.org/officeDocument/2006/relationships/hyperlink" Target="https://blog.excelstrategiesllc.com/2022/03/30/introduction-to-ms-excel-array-function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1604D-2D60-4123-8286-82FCF4C84376}">
  <sheetPr>
    <tabColor theme="0" tint="-0.499984740745262"/>
  </sheetPr>
  <dimension ref="B2:C28"/>
  <sheetViews>
    <sheetView showGridLines="0" tabSelected="1" workbookViewId="0">
      <selection activeCell="A30" sqref="A30"/>
    </sheetView>
  </sheetViews>
  <sheetFormatPr defaultRowHeight="15" x14ac:dyDescent="0.25"/>
  <cols>
    <col min="2" max="2" width="11.140625" bestFit="1" customWidth="1"/>
  </cols>
  <sheetData>
    <row r="2" spans="2:3" ht="23.25" x14ac:dyDescent="0.35">
      <c r="B2" s="64" t="s">
        <v>138</v>
      </c>
    </row>
    <row r="3" spans="2:3" ht="21" x14ac:dyDescent="0.35">
      <c r="B3" s="65"/>
    </row>
    <row r="4" spans="2:3" ht="18.75" x14ac:dyDescent="0.3">
      <c r="B4" s="66" t="s">
        <v>124</v>
      </c>
      <c r="C4" s="67" t="s">
        <v>139</v>
      </c>
    </row>
    <row r="7" spans="2:3" ht="26.25" x14ac:dyDescent="0.4">
      <c r="B7" s="66" t="s">
        <v>125</v>
      </c>
      <c r="C7" s="68" t="s">
        <v>126</v>
      </c>
    </row>
    <row r="8" spans="2:3" x14ac:dyDescent="0.25">
      <c r="C8" s="63"/>
    </row>
    <row r="9" spans="2:3" ht="18.75" x14ac:dyDescent="0.3">
      <c r="B9" s="66" t="s">
        <v>127</v>
      </c>
      <c r="C9" s="67" t="s">
        <v>128</v>
      </c>
    </row>
    <row r="10" spans="2:3" ht="18.75" x14ac:dyDescent="0.3">
      <c r="B10" s="66" t="s">
        <v>129</v>
      </c>
      <c r="C10" s="67" t="s">
        <v>130</v>
      </c>
    </row>
    <row r="12" spans="2:3" ht="21" x14ac:dyDescent="0.35">
      <c r="B12" s="69" t="s">
        <v>131</v>
      </c>
    </row>
    <row r="14" spans="2:3" ht="18.75" x14ac:dyDescent="0.3">
      <c r="C14" s="67" t="s">
        <v>132</v>
      </c>
    </row>
    <row r="16" spans="2:3" ht="18.75" x14ac:dyDescent="0.3">
      <c r="C16" s="67" t="s">
        <v>133</v>
      </c>
    </row>
    <row r="18" spans="3:3" ht="18.75" x14ac:dyDescent="0.3">
      <c r="C18" s="67" t="s">
        <v>134</v>
      </c>
    </row>
    <row r="20" spans="3:3" ht="18.75" x14ac:dyDescent="0.3">
      <c r="C20" s="67" t="s">
        <v>135</v>
      </c>
    </row>
    <row r="22" spans="3:3" ht="18.75" x14ac:dyDescent="0.3">
      <c r="C22" s="67" t="s">
        <v>136</v>
      </c>
    </row>
    <row r="24" spans="3:3" ht="18.75" x14ac:dyDescent="0.3">
      <c r="C24" s="67" t="s">
        <v>137</v>
      </c>
    </row>
    <row r="28" spans="3:3" x14ac:dyDescent="0.25">
      <c r="C28" s="1"/>
    </row>
  </sheetData>
  <hyperlinks>
    <hyperlink ref="C9" r:id="rId1" xr:uid="{43560D3B-834D-471A-AAF7-4F8BE77BC697}"/>
    <hyperlink ref="C14" r:id="rId2" xr:uid="{BCA037F5-E743-4117-8F49-574EB9594812}"/>
    <hyperlink ref="C16" r:id="rId3" xr:uid="{5882B12D-ECA4-47FD-A996-97C7E429F958}"/>
    <hyperlink ref="C18" r:id="rId4" xr:uid="{9C4A130F-076E-4207-B97B-73B8618A1608}"/>
    <hyperlink ref="C20" r:id="rId5" xr:uid="{8AD06A9C-F76B-40AF-8752-4D9C452B966F}"/>
    <hyperlink ref="C22" r:id="rId6" xr:uid="{1B10E5A9-E91F-4302-8488-6E0E020004BC}"/>
    <hyperlink ref="C10" r:id="rId7" xr:uid="{ABC1C1C6-BC86-44F5-87ED-D54BB4537027}"/>
    <hyperlink ref="C24" r:id="rId8" xr:uid="{6ACEBD26-BB7B-47DB-B004-EC964A2888FB}"/>
    <hyperlink ref="C4" r:id="rId9" xr:uid="{E16A829E-158D-41AB-97B0-FCDA93836499}"/>
  </hyperlinks>
  <pageMargins left="0.7" right="0.7" top="0.75" bottom="0.75" header="0.3" footer="0.3"/>
  <pageSetup orientation="portrait" r:id="rId10"/>
  <drawing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88196-37E6-4191-A6B5-3E49D7B960D9}">
  <sheetPr>
    <tabColor theme="9" tint="-0.249977111117893"/>
  </sheetPr>
  <dimension ref="B2:Z56"/>
  <sheetViews>
    <sheetView showGridLines="0" zoomScaleNormal="100" workbookViewId="0">
      <pane xSplit="2" ySplit="4" topLeftCell="C5" activePane="bottomRight" state="frozen"/>
      <selection pane="topRight" activeCell="D1" sqref="D1"/>
      <selection pane="bottomLeft" activeCell="A4" sqref="A4"/>
      <selection pane="bottomRight" activeCell="A61" sqref="A61"/>
    </sheetView>
  </sheetViews>
  <sheetFormatPr defaultRowHeight="15" x14ac:dyDescent="0.25"/>
  <cols>
    <col min="2" max="2" width="29.28515625" bestFit="1" customWidth="1"/>
    <col min="3" max="3" width="16" bestFit="1" customWidth="1"/>
    <col min="4" max="4" width="11.140625" customWidth="1"/>
    <col min="8" max="8" width="20.7109375" bestFit="1" customWidth="1"/>
    <col min="10" max="10" width="20.7109375" bestFit="1" customWidth="1"/>
    <col min="12" max="12" width="16.85546875" bestFit="1" customWidth="1"/>
    <col min="15" max="15" width="36.42578125" bestFit="1" customWidth="1"/>
    <col min="17" max="17" width="30" bestFit="1" customWidth="1"/>
    <col min="18" max="18" width="16.85546875" bestFit="1" customWidth="1"/>
    <col min="19" max="19" width="11.140625" bestFit="1" customWidth="1"/>
    <col min="21" max="21" width="30" bestFit="1" customWidth="1"/>
    <col min="22" max="22" width="16.85546875" bestFit="1" customWidth="1"/>
    <col min="23" max="23" width="5.85546875" bestFit="1" customWidth="1"/>
    <col min="26" max="26" width="93.42578125" customWidth="1"/>
  </cols>
  <sheetData>
    <row r="2" spans="2:26" ht="18.75" x14ac:dyDescent="0.3">
      <c r="B2" s="62" t="s">
        <v>144</v>
      </c>
    </row>
    <row r="3" spans="2:26" x14ac:dyDescent="0.25">
      <c r="F3" s="37">
        <v>1</v>
      </c>
      <c r="H3" s="37">
        <v>2</v>
      </c>
      <c r="J3" s="37">
        <v>3</v>
      </c>
      <c r="L3" s="37">
        <v>4</v>
      </c>
      <c r="Q3" s="37">
        <v>5</v>
      </c>
    </row>
    <row r="4" spans="2:26" x14ac:dyDescent="0.25">
      <c r="B4" s="7" t="s">
        <v>73</v>
      </c>
      <c r="C4" s="8" t="s">
        <v>74</v>
      </c>
      <c r="D4" s="9" t="s">
        <v>75</v>
      </c>
      <c r="F4" s="36" t="s">
        <v>75</v>
      </c>
      <c r="H4" s="8" t="s">
        <v>76</v>
      </c>
      <c r="J4" s="8" t="s">
        <v>76</v>
      </c>
      <c r="L4" s="8" t="s">
        <v>76</v>
      </c>
      <c r="Q4" s="38" t="s">
        <v>73</v>
      </c>
      <c r="R4" s="39" t="s">
        <v>74</v>
      </c>
      <c r="S4" s="40" t="s">
        <v>75</v>
      </c>
      <c r="U4" s="41" t="s">
        <v>73</v>
      </c>
      <c r="V4" s="42" t="s">
        <v>74</v>
      </c>
      <c r="W4" s="43" t="s">
        <v>75</v>
      </c>
    </row>
    <row r="5" spans="2:26" x14ac:dyDescent="0.25">
      <c r="B5" t="s">
        <v>8</v>
      </c>
      <c r="C5" t="s">
        <v>9</v>
      </c>
      <c r="D5" t="s">
        <v>10</v>
      </c>
      <c r="F5" t="str" cm="1">
        <f t="array" ref="F5:F19">_xlfn.UNIQUE(D5:D56,,)</f>
        <v>CA</v>
      </c>
      <c r="H5" t="str" cm="1">
        <f t="array" ref="H5:H32">_xlfn.UNIQUE(C5:C56&amp;", "&amp;D5:D56)</f>
        <v>Claremont, CA</v>
      </c>
      <c r="J5" t="str" cm="1">
        <f t="array" ref="J5:J32">_xlfn._xlws.SORT(_xlfn.UNIQUE(C5:C56&amp;", "&amp;D5:D56),)</f>
        <v>Aliso Viejo, CA</v>
      </c>
      <c r="L5" t="str" cm="1">
        <f t="array" ref="L5:L32">_xlfn.UNIQUE(_xlfn.SORTBY(C5:C56,D5:D56,1,C5:C56,1))</f>
        <v>Aliso Viejo</v>
      </c>
      <c r="Q5" t="s">
        <v>8</v>
      </c>
      <c r="R5" t="s">
        <v>9</v>
      </c>
      <c r="S5" t="s">
        <v>10</v>
      </c>
      <c r="U5" t="str" cm="1">
        <f t="array" ref="U5:W34">_xlfn.UNIQUE(_xlfn.SORTBY(tblColleges[],tblColleges[State],1,tblColleges[City],1),,)</f>
        <v>Soka University of America</v>
      </c>
      <c r="V5" t="str">
        <v>Aliso Viejo</v>
      </c>
      <c r="W5" t="str">
        <v>CA</v>
      </c>
    </row>
    <row r="6" spans="2:26" x14ac:dyDescent="0.25">
      <c r="B6" t="s">
        <v>3</v>
      </c>
      <c r="C6" t="s">
        <v>4</v>
      </c>
      <c r="D6" t="s">
        <v>2</v>
      </c>
      <c r="F6" t="str">
        <v>MA</v>
      </c>
      <c r="H6" t="str">
        <v>Amherst, MA</v>
      </c>
      <c r="J6" t="str">
        <v>Amherst, MA</v>
      </c>
      <c r="L6" t="str">
        <v>Claremont</v>
      </c>
      <c r="N6" s="2" t="s">
        <v>141</v>
      </c>
      <c r="O6" s="23" t="str">
        <f ca="1">_xlfn.FORMULATEXT(F5)</f>
        <v>=UNIQUE(D5:D56,,)</v>
      </c>
      <c r="Q6" t="s">
        <v>3</v>
      </c>
      <c r="R6" t="s">
        <v>4</v>
      </c>
      <c r="S6" t="s">
        <v>2</v>
      </c>
      <c r="U6" t="str">
        <v>Pomona College</v>
      </c>
      <c r="V6" t="str">
        <v>Claremont</v>
      </c>
      <c r="W6" t="str">
        <v>CA</v>
      </c>
      <c r="Y6" s="2" t="s">
        <v>145</v>
      </c>
      <c r="Z6" s="23" t="str">
        <f ca="1">_xlfn.FORMULATEXT(U5)</f>
        <v>=UNIQUE(SORTBY(tblColleges,tblColleges[State],1,tblColleges[City],1),,)</v>
      </c>
    </row>
    <row r="7" spans="2:26" x14ac:dyDescent="0.25">
      <c r="B7" t="s">
        <v>42</v>
      </c>
      <c r="C7" t="s">
        <v>43</v>
      </c>
      <c r="D7" t="s">
        <v>35</v>
      </c>
      <c r="F7" t="str">
        <v>NY</v>
      </c>
      <c r="H7" t="str">
        <v>New York, NY</v>
      </c>
      <c r="J7" t="str">
        <v>Annapolis, MD</v>
      </c>
      <c r="L7" t="str">
        <v>Colorado Springs</v>
      </c>
      <c r="N7" s="2" t="s">
        <v>142</v>
      </c>
      <c r="O7" s="23" t="str">
        <f ca="1">_xlfn.FORMULATEXT(H5)</f>
        <v>=UNIQUE(C5:C56&amp;", "&amp;D5:D56)</v>
      </c>
      <c r="Q7" t="s">
        <v>42</v>
      </c>
      <c r="R7" t="s">
        <v>43</v>
      </c>
      <c r="S7" t="s">
        <v>35</v>
      </c>
      <c r="U7" t="str">
        <v>Claremont McKenna College</v>
      </c>
      <c r="V7" t="str">
        <v>Claremont</v>
      </c>
      <c r="W7" t="str">
        <v>CA</v>
      </c>
    </row>
    <row r="8" spans="2:26" x14ac:dyDescent="0.25">
      <c r="B8" t="s">
        <v>11</v>
      </c>
      <c r="C8" t="s">
        <v>12</v>
      </c>
      <c r="D8" t="s">
        <v>2</v>
      </c>
      <c r="F8" t="str">
        <v>CO</v>
      </c>
      <c r="H8" t="str">
        <v>Wellesley, MA</v>
      </c>
      <c r="J8" t="str">
        <v>Berea, KY</v>
      </c>
      <c r="L8" t="str">
        <v>Middletown</v>
      </c>
      <c r="N8" s="2" t="s">
        <v>143</v>
      </c>
      <c r="O8" s="23" t="str">
        <f ca="1">_xlfn.FORMULATEXT(J5)</f>
        <v>=SORT(UNIQUE(C5:C56&amp;", "&amp;D5:D56),)</v>
      </c>
      <c r="Q8" t="s">
        <v>11</v>
      </c>
      <c r="R8" t="s">
        <v>12</v>
      </c>
      <c r="S8" t="s">
        <v>2</v>
      </c>
      <c r="U8" t="str">
        <v>Harvey Mudd College</v>
      </c>
      <c r="V8" t="str">
        <v>Claremont</v>
      </c>
      <c r="W8" t="str">
        <v>CA</v>
      </c>
      <c r="Z8" s="44" t="s">
        <v>77</v>
      </c>
    </row>
    <row r="9" spans="2:26" x14ac:dyDescent="0.25">
      <c r="B9" t="s">
        <v>55</v>
      </c>
      <c r="C9" t="s">
        <v>56</v>
      </c>
      <c r="D9" t="s">
        <v>57</v>
      </c>
      <c r="F9" t="str">
        <v>VT</v>
      </c>
      <c r="H9" t="str">
        <v>Colorado Springs, CO</v>
      </c>
      <c r="J9" t="str">
        <v>Brunswick, ME</v>
      </c>
      <c r="L9" t="str">
        <v>Grinnell</v>
      </c>
      <c r="Q9" t="s">
        <v>55</v>
      </c>
      <c r="R9" t="s">
        <v>56</v>
      </c>
      <c r="S9" t="s">
        <v>57</v>
      </c>
      <c r="U9" t="str">
        <v>Colorado College</v>
      </c>
      <c r="V9" t="str">
        <v>Colorado Springs</v>
      </c>
      <c r="W9" t="str">
        <v>CO</v>
      </c>
    </row>
    <row r="10" spans="2:26" x14ac:dyDescent="0.25">
      <c r="B10" t="s">
        <v>20</v>
      </c>
      <c r="C10" t="s">
        <v>39</v>
      </c>
      <c r="D10" t="s">
        <v>21</v>
      </c>
      <c r="F10" t="str">
        <v>IA</v>
      </c>
      <c r="H10" t="str">
        <v>Middlebury, VT</v>
      </c>
      <c r="J10" t="str">
        <v>Bryn Mawr, PA</v>
      </c>
      <c r="L10" t="str">
        <v>Berea</v>
      </c>
      <c r="Q10" t="s">
        <v>20</v>
      </c>
      <c r="R10" t="s">
        <v>39</v>
      </c>
      <c r="S10" t="s">
        <v>21</v>
      </c>
      <c r="U10" t="str">
        <v>Wesleyan University</v>
      </c>
      <c r="V10" t="str">
        <v>Middletown</v>
      </c>
      <c r="W10" t="str">
        <v>CT</v>
      </c>
    </row>
    <row r="11" spans="2:26" x14ac:dyDescent="0.25">
      <c r="B11" t="s">
        <v>28</v>
      </c>
      <c r="C11" t="s">
        <v>40</v>
      </c>
      <c r="D11" t="s">
        <v>29</v>
      </c>
      <c r="F11" t="str">
        <v>KY</v>
      </c>
      <c r="H11" t="str">
        <v>Grinnell, IA</v>
      </c>
      <c r="J11" t="str">
        <v>Claremont, CA</v>
      </c>
      <c r="L11" t="str">
        <v>Amherst</v>
      </c>
      <c r="Q11" t="s">
        <v>28</v>
      </c>
      <c r="R11" t="s">
        <v>40</v>
      </c>
      <c r="S11" t="s">
        <v>29</v>
      </c>
      <c r="U11" t="str">
        <v>Grinnell College</v>
      </c>
      <c r="V11" t="str">
        <v>Grinnell</v>
      </c>
      <c r="W11" t="str">
        <v>IA</v>
      </c>
    </row>
    <row r="12" spans="2:26" x14ac:dyDescent="0.25">
      <c r="B12" t="s">
        <v>63</v>
      </c>
      <c r="C12" t="s">
        <v>64</v>
      </c>
      <c r="D12" t="s">
        <v>65</v>
      </c>
      <c r="F12" t="str">
        <v>NC</v>
      </c>
      <c r="H12" t="str">
        <v>Berea, KY</v>
      </c>
      <c r="J12" t="str">
        <v>Clinton, NY</v>
      </c>
      <c r="L12" t="str">
        <v>Northampton</v>
      </c>
      <c r="Q12" t="s">
        <v>63</v>
      </c>
      <c r="R12" t="s">
        <v>64</v>
      </c>
      <c r="S12" t="s">
        <v>65</v>
      </c>
      <c r="U12" t="str">
        <v>Berea College</v>
      </c>
      <c r="V12" t="str">
        <v>Berea</v>
      </c>
      <c r="W12" t="str">
        <v>KY</v>
      </c>
    </row>
    <row r="13" spans="2:26" x14ac:dyDescent="0.25">
      <c r="B13" t="s">
        <v>71</v>
      </c>
      <c r="C13" t="s">
        <v>72</v>
      </c>
      <c r="D13" t="s">
        <v>2</v>
      </c>
      <c r="F13" t="str">
        <v>MD</v>
      </c>
      <c r="H13" t="str">
        <v>South Hadley, MA</v>
      </c>
      <c r="J13" t="str">
        <v>Colorado Springs, CO</v>
      </c>
      <c r="L13" t="str">
        <v>South Hadley</v>
      </c>
      <c r="Q13" t="s">
        <v>71</v>
      </c>
      <c r="R13" t="s">
        <v>72</v>
      </c>
      <c r="S13" t="s">
        <v>2</v>
      </c>
      <c r="U13" t="str">
        <v>Amherst College</v>
      </c>
      <c r="V13" t="str">
        <v>Amherst</v>
      </c>
      <c r="W13" t="str">
        <v>MA</v>
      </c>
    </row>
    <row r="14" spans="2:26" x14ac:dyDescent="0.25">
      <c r="B14" t="s">
        <v>61</v>
      </c>
      <c r="C14" t="s">
        <v>62</v>
      </c>
      <c r="D14" t="s">
        <v>10</v>
      </c>
      <c r="F14" t="str">
        <v>ME</v>
      </c>
      <c r="H14" t="str">
        <v>Aliso Viejo, CA</v>
      </c>
      <c r="J14" t="str">
        <v>Davidson, NC</v>
      </c>
      <c r="L14" t="str">
        <v>Wellesley</v>
      </c>
      <c r="Q14" t="s">
        <v>61</v>
      </c>
      <c r="R14" t="s">
        <v>62</v>
      </c>
      <c r="S14" t="s">
        <v>10</v>
      </c>
      <c r="U14" t="str">
        <v>Smith College</v>
      </c>
      <c r="V14" t="str">
        <v>Northampton</v>
      </c>
      <c r="W14" t="str">
        <v>MA</v>
      </c>
    </row>
    <row r="15" spans="2:26" x14ac:dyDescent="0.25">
      <c r="B15" t="s">
        <v>25</v>
      </c>
      <c r="C15" t="s">
        <v>26</v>
      </c>
      <c r="D15" t="s">
        <v>27</v>
      </c>
      <c r="F15" t="str">
        <v>PA</v>
      </c>
      <c r="H15" t="str">
        <v>Davidson, NC</v>
      </c>
      <c r="J15" t="str">
        <v>Gambier, OH</v>
      </c>
      <c r="L15" t="str">
        <v>Williamstown</v>
      </c>
      <c r="Q15" t="s">
        <v>25</v>
      </c>
      <c r="R15" t="s">
        <v>26</v>
      </c>
      <c r="S15" t="s">
        <v>27</v>
      </c>
      <c r="U15" t="str">
        <v>Mount Holyoke College</v>
      </c>
      <c r="V15" t="str">
        <v>South Hadley</v>
      </c>
      <c r="W15" t="str">
        <v>MA</v>
      </c>
    </row>
    <row r="16" spans="2:26" x14ac:dyDescent="0.25">
      <c r="B16" t="s">
        <v>30</v>
      </c>
      <c r="C16" t="s">
        <v>31</v>
      </c>
      <c r="D16" t="s">
        <v>32</v>
      </c>
      <c r="F16" t="str">
        <v>MN</v>
      </c>
      <c r="H16" t="str">
        <v>Annapolis, MD</v>
      </c>
      <c r="J16" t="str">
        <v>Grinnell, IA</v>
      </c>
      <c r="L16" t="str">
        <v>Annapolis</v>
      </c>
      <c r="Q16" t="s">
        <v>30</v>
      </c>
      <c r="R16" t="s">
        <v>31</v>
      </c>
      <c r="S16" t="s">
        <v>32</v>
      </c>
      <c r="U16" t="str">
        <v>Wellesley College</v>
      </c>
      <c r="V16" t="str">
        <v>Wellesley</v>
      </c>
      <c r="W16" t="str">
        <v>MA</v>
      </c>
    </row>
    <row r="17" spans="2:23" x14ac:dyDescent="0.25">
      <c r="B17" t="s">
        <v>13</v>
      </c>
      <c r="C17" t="s">
        <v>14</v>
      </c>
      <c r="D17" t="s">
        <v>15</v>
      </c>
      <c r="F17" t="str">
        <v>OH</v>
      </c>
      <c r="H17" t="str">
        <v>Brunswick, ME</v>
      </c>
      <c r="J17" t="str">
        <v>Hamilton, NY</v>
      </c>
      <c r="L17" t="str">
        <v>Brunswick</v>
      </c>
      <c r="Q17" t="s">
        <v>13</v>
      </c>
      <c r="R17" t="s">
        <v>14</v>
      </c>
      <c r="S17" t="s">
        <v>15</v>
      </c>
      <c r="U17" t="str">
        <v>Williams College</v>
      </c>
      <c r="V17" t="str">
        <v>Williamstown</v>
      </c>
      <c r="W17" t="str">
        <v>MA</v>
      </c>
    </row>
    <row r="18" spans="2:23" x14ac:dyDescent="0.25">
      <c r="B18" t="s">
        <v>38</v>
      </c>
      <c r="C18" t="s">
        <v>41</v>
      </c>
      <c r="D18" t="s">
        <v>7</v>
      </c>
      <c r="F18" t="str">
        <v>CT</v>
      </c>
      <c r="H18" t="str">
        <v>Haverford, PA</v>
      </c>
      <c r="J18" t="str">
        <v>Haverford, PA</v>
      </c>
      <c r="L18" t="str">
        <v>Waterville</v>
      </c>
      <c r="Q18" t="s">
        <v>38</v>
      </c>
      <c r="R18" t="s">
        <v>41</v>
      </c>
      <c r="S18" t="s">
        <v>7</v>
      </c>
      <c r="U18" t="str">
        <v>United States Naval Academy</v>
      </c>
      <c r="V18" t="str">
        <v>Annapolis</v>
      </c>
      <c r="W18" t="str">
        <v>MD</v>
      </c>
    </row>
    <row r="19" spans="2:23" x14ac:dyDescent="0.25">
      <c r="B19" t="s">
        <v>66</v>
      </c>
      <c r="C19" t="s">
        <v>67</v>
      </c>
      <c r="D19" t="s">
        <v>7</v>
      </c>
      <c r="F19" t="str">
        <v>VA</v>
      </c>
      <c r="H19" t="str">
        <v>Bryn Mawr, PA</v>
      </c>
      <c r="J19" t="str">
        <v>Lexington, VA</v>
      </c>
      <c r="L19" t="str">
        <v>Northfield</v>
      </c>
      <c r="Q19" t="s">
        <v>66</v>
      </c>
      <c r="R19" t="s">
        <v>67</v>
      </c>
      <c r="S19" t="s">
        <v>7</v>
      </c>
      <c r="U19" t="str">
        <v>Bowdoin College</v>
      </c>
      <c r="V19" t="str">
        <v>Brunswick</v>
      </c>
      <c r="W19" t="str">
        <v>ME</v>
      </c>
    </row>
    <row r="20" spans="2:23" x14ac:dyDescent="0.25">
      <c r="B20" t="s">
        <v>58</v>
      </c>
      <c r="C20" t="s">
        <v>59</v>
      </c>
      <c r="D20" t="s">
        <v>19</v>
      </c>
      <c r="H20" t="str">
        <v>St. Paul, MN</v>
      </c>
      <c r="J20" t="str">
        <v>Middlebury, VT</v>
      </c>
      <c r="L20" t="str">
        <v>St. Paul</v>
      </c>
      <c r="Q20" t="s">
        <v>58</v>
      </c>
      <c r="R20" t="s">
        <v>59</v>
      </c>
      <c r="S20" t="s">
        <v>19</v>
      </c>
      <c r="U20" t="str">
        <v>Colby College</v>
      </c>
      <c r="V20" t="str">
        <v>Waterville</v>
      </c>
      <c r="W20" t="str">
        <v>ME</v>
      </c>
    </row>
    <row r="21" spans="2:23" x14ac:dyDescent="0.25">
      <c r="B21" t="s">
        <v>44</v>
      </c>
      <c r="C21" t="s">
        <v>45</v>
      </c>
      <c r="D21" t="s">
        <v>15</v>
      </c>
      <c r="H21" t="str">
        <v>Waterville, ME</v>
      </c>
      <c r="J21" t="str">
        <v>Middletown, CT</v>
      </c>
      <c r="L21" t="str">
        <v>Davidson</v>
      </c>
      <c r="Q21" t="s">
        <v>44</v>
      </c>
      <c r="R21" t="s">
        <v>45</v>
      </c>
      <c r="S21" t="s">
        <v>15</v>
      </c>
      <c r="U21" t="str">
        <v>Carleton College</v>
      </c>
      <c r="V21" t="str">
        <v>Northfield</v>
      </c>
      <c r="W21" t="str">
        <v>MN</v>
      </c>
    </row>
    <row r="22" spans="2:23" x14ac:dyDescent="0.25">
      <c r="B22" t="s">
        <v>16</v>
      </c>
      <c r="C22" t="s">
        <v>9</v>
      </c>
      <c r="D22" t="s">
        <v>10</v>
      </c>
      <c r="H22" t="str">
        <v>Northfield, MN</v>
      </c>
      <c r="J22" t="str">
        <v>New York, NY</v>
      </c>
      <c r="L22" t="str">
        <v>Clinton</v>
      </c>
      <c r="Q22" t="s">
        <v>16</v>
      </c>
      <c r="R22" t="s">
        <v>9</v>
      </c>
      <c r="S22" t="s">
        <v>10</v>
      </c>
      <c r="U22" t="str">
        <v>Macalester College</v>
      </c>
      <c r="V22" t="str">
        <v>St. Paul</v>
      </c>
      <c r="W22" t="str">
        <v>MN</v>
      </c>
    </row>
    <row r="23" spans="2:23" x14ac:dyDescent="0.25">
      <c r="B23" t="s">
        <v>17</v>
      </c>
      <c r="C23" t="s">
        <v>18</v>
      </c>
      <c r="D23" t="s">
        <v>19</v>
      </c>
      <c r="H23" t="str">
        <v>Poughkeepsie, NY</v>
      </c>
      <c r="J23" t="str">
        <v>Northampton, MA</v>
      </c>
      <c r="L23" t="str">
        <v>Hamilton</v>
      </c>
      <c r="Q23" t="s">
        <v>17</v>
      </c>
      <c r="R23" t="s">
        <v>18</v>
      </c>
      <c r="S23" t="s">
        <v>19</v>
      </c>
      <c r="U23" t="str">
        <v>Davidson College</v>
      </c>
      <c r="V23" t="str">
        <v>Davidson</v>
      </c>
      <c r="W23" t="str">
        <v>NC</v>
      </c>
    </row>
    <row r="24" spans="2:23" x14ac:dyDescent="0.25">
      <c r="B24" t="s">
        <v>53</v>
      </c>
      <c r="C24" t="s">
        <v>54</v>
      </c>
      <c r="D24" t="s">
        <v>35</v>
      </c>
      <c r="H24" t="str">
        <v>Hamilton, NY</v>
      </c>
      <c r="J24" t="str">
        <v>Northfield, MN</v>
      </c>
      <c r="L24" t="str">
        <v>New York</v>
      </c>
      <c r="Q24" t="s">
        <v>53</v>
      </c>
      <c r="R24" t="s">
        <v>54</v>
      </c>
      <c r="S24" t="s">
        <v>35</v>
      </c>
      <c r="U24" t="str">
        <v>Hamilton College</v>
      </c>
      <c r="V24" t="str">
        <v>Clinton</v>
      </c>
      <c r="W24" t="str">
        <v>NY</v>
      </c>
    </row>
    <row r="25" spans="2:23" x14ac:dyDescent="0.25">
      <c r="B25" t="s">
        <v>46</v>
      </c>
      <c r="C25" t="s">
        <v>47</v>
      </c>
      <c r="D25" t="s">
        <v>35</v>
      </c>
      <c r="H25" t="str">
        <v>Gambier, OH</v>
      </c>
      <c r="J25" t="str">
        <v>Poughkeepsie, NY</v>
      </c>
      <c r="L25" t="str">
        <v>Poughkeepsie</v>
      </c>
      <c r="Q25" t="s">
        <v>46</v>
      </c>
      <c r="R25" t="s">
        <v>47</v>
      </c>
      <c r="S25" t="s">
        <v>35</v>
      </c>
      <c r="U25" t="str">
        <v>Colgate University</v>
      </c>
      <c r="V25" t="str">
        <v>Hamilton</v>
      </c>
      <c r="W25" t="str">
        <v>NY</v>
      </c>
    </row>
    <row r="26" spans="2:23" x14ac:dyDescent="0.25">
      <c r="B26" t="s">
        <v>3</v>
      </c>
      <c r="C26" t="s">
        <v>4</v>
      </c>
      <c r="D26" t="s">
        <v>2</v>
      </c>
      <c r="H26" t="str">
        <v>Swarthmore, PA</v>
      </c>
      <c r="J26" t="str">
        <v>South Hadley, MA</v>
      </c>
      <c r="L26" t="str">
        <v>West Point</v>
      </c>
      <c r="Q26" t="s">
        <v>3</v>
      </c>
      <c r="R26" t="s">
        <v>4</v>
      </c>
      <c r="S26" t="s">
        <v>2</v>
      </c>
      <c r="U26" t="str">
        <v>Barnard College</v>
      </c>
      <c r="V26" t="str">
        <v>New York</v>
      </c>
      <c r="W26" t="str">
        <v>NY</v>
      </c>
    </row>
    <row r="27" spans="2:23" x14ac:dyDescent="0.25">
      <c r="B27" t="s">
        <v>8</v>
      </c>
      <c r="C27" t="s">
        <v>9</v>
      </c>
      <c r="D27" t="s">
        <v>10</v>
      </c>
      <c r="H27" t="str">
        <v>Middletown, CT</v>
      </c>
      <c r="J27" t="str">
        <v>St. Paul, MN</v>
      </c>
      <c r="L27" t="str">
        <v>Gambier</v>
      </c>
      <c r="Q27" t="s">
        <v>8</v>
      </c>
      <c r="R27" t="s">
        <v>9</v>
      </c>
      <c r="S27" t="s">
        <v>10</v>
      </c>
      <c r="U27" t="str">
        <v>Vassar College</v>
      </c>
      <c r="V27" t="str">
        <v>Poughkeepsie</v>
      </c>
      <c r="W27" t="str">
        <v>NY</v>
      </c>
    </row>
    <row r="28" spans="2:23" x14ac:dyDescent="0.25">
      <c r="B28" t="s">
        <v>13</v>
      </c>
      <c r="C28" t="s">
        <v>14</v>
      </c>
      <c r="D28" t="s">
        <v>15</v>
      </c>
      <c r="H28" t="str">
        <v>Lexington, VA</v>
      </c>
      <c r="J28" t="str">
        <v>Swarthmore, PA</v>
      </c>
      <c r="L28" t="str">
        <v>Bryn Mawr</v>
      </c>
      <c r="Q28" t="s">
        <v>13</v>
      </c>
      <c r="R28" t="s">
        <v>14</v>
      </c>
      <c r="S28" t="s">
        <v>15</v>
      </c>
      <c r="U28" t="str">
        <v>United States Military Academy</v>
      </c>
      <c r="V28" t="str">
        <v>West Point</v>
      </c>
      <c r="W28" t="str">
        <v>NY</v>
      </c>
    </row>
    <row r="29" spans="2:23" x14ac:dyDescent="0.25">
      <c r="B29" t="s">
        <v>68</v>
      </c>
      <c r="C29" t="s">
        <v>69</v>
      </c>
      <c r="D29" t="s">
        <v>70</v>
      </c>
      <c r="H29" t="str">
        <v>Clinton, NY</v>
      </c>
      <c r="J29" t="str">
        <v>Waterville, ME</v>
      </c>
      <c r="L29" t="str">
        <v>Haverford</v>
      </c>
      <c r="Q29" t="s">
        <v>68</v>
      </c>
      <c r="R29" t="s">
        <v>69</v>
      </c>
      <c r="S29" t="s">
        <v>70</v>
      </c>
      <c r="U29" t="str">
        <v>Kenyon College</v>
      </c>
      <c r="V29" t="str">
        <v>Gambier</v>
      </c>
      <c r="W29" t="str">
        <v>OH</v>
      </c>
    </row>
    <row r="30" spans="2:23" x14ac:dyDescent="0.25">
      <c r="B30" t="s">
        <v>5</v>
      </c>
      <c r="C30" t="s">
        <v>6</v>
      </c>
      <c r="D30" t="s">
        <v>7</v>
      </c>
      <c r="H30" t="str">
        <v>West Point, NY</v>
      </c>
      <c r="J30" t="str">
        <v>Wellesley, MA</v>
      </c>
      <c r="L30" t="str">
        <v>Swarthmore</v>
      </c>
      <c r="Q30" t="s">
        <v>5</v>
      </c>
      <c r="R30" t="s">
        <v>6</v>
      </c>
      <c r="S30" t="s">
        <v>7</v>
      </c>
      <c r="U30" t="str">
        <v>Bryn Mawr College</v>
      </c>
      <c r="V30" t="str">
        <v>Bryn Mawr</v>
      </c>
      <c r="W30" t="str">
        <v>PA</v>
      </c>
    </row>
    <row r="31" spans="2:23" x14ac:dyDescent="0.25">
      <c r="B31" t="s">
        <v>50</v>
      </c>
      <c r="C31" t="s">
        <v>51</v>
      </c>
      <c r="D31" t="s">
        <v>52</v>
      </c>
      <c r="H31" t="str">
        <v>Northampton, MA</v>
      </c>
      <c r="J31" t="str">
        <v>West Point, NY</v>
      </c>
      <c r="L31" t="str">
        <v>Lexington</v>
      </c>
      <c r="Q31" t="s">
        <v>50</v>
      </c>
      <c r="R31" t="s">
        <v>51</v>
      </c>
      <c r="S31" t="s">
        <v>52</v>
      </c>
      <c r="U31" t="str">
        <v>Haverford College</v>
      </c>
      <c r="V31" t="str">
        <v>Haverford</v>
      </c>
      <c r="W31" t="str">
        <v>PA</v>
      </c>
    </row>
    <row r="32" spans="2:23" x14ac:dyDescent="0.25">
      <c r="B32" t="s">
        <v>44</v>
      </c>
      <c r="C32" t="s">
        <v>45</v>
      </c>
      <c r="D32" t="s">
        <v>15</v>
      </c>
      <c r="H32" t="str">
        <v>Williamstown, MA</v>
      </c>
      <c r="J32" t="str">
        <v>Williamstown, MA</v>
      </c>
      <c r="L32" t="str">
        <v>Middlebury</v>
      </c>
      <c r="Q32" t="s">
        <v>44</v>
      </c>
      <c r="R32" t="s">
        <v>45</v>
      </c>
      <c r="S32" t="s">
        <v>15</v>
      </c>
      <c r="U32" t="str">
        <v>Swarthmore College</v>
      </c>
      <c r="V32" t="str">
        <v>Swarthmore</v>
      </c>
      <c r="W32" t="str">
        <v>PA</v>
      </c>
    </row>
    <row r="33" spans="2:23" x14ac:dyDescent="0.25">
      <c r="B33" t="s">
        <v>22</v>
      </c>
      <c r="C33" t="s">
        <v>23</v>
      </c>
      <c r="D33" t="s">
        <v>24</v>
      </c>
      <c r="Q33" t="s">
        <v>22</v>
      </c>
      <c r="R33" t="s">
        <v>23</v>
      </c>
      <c r="S33" t="s">
        <v>24</v>
      </c>
      <c r="U33" t="str">
        <v>Washington and Lee University</v>
      </c>
      <c r="V33" t="str">
        <v>Lexington</v>
      </c>
      <c r="W33" t="str">
        <v>VA</v>
      </c>
    </row>
    <row r="34" spans="2:23" x14ac:dyDescent="0.25">
      <c r="B34" t="s">
        <v>16</v>
      </c>
      <c r="C34" t="s">
        <v>9</v>
      </c>
      <c r="D34" t="s">
        <v>10</v>
      </c>
      <c r="Q34" t="s">
        <v>16</v>
      </c>
      <c r="R34" t="s">
        <v>9</v>
      </c>
      <c r="S34" t="s">
        <v>10</v>
      </c>
      <c r="U34" t="str">
        <v>Middlebury College</v>
      </c>
      <c r="V34" t="str">
        <v>Middlebury</v>
      </c>
      <c r="W34" t="str">
        <v>VT</v>
      </c>
    </row>
    <row r="35" spans="2:23" x14ac:dyDescent="0.25">
      <c r="B35" t="s">
        <v>30</v>
      </c>
      <c r="C35" t="s">
        <v>31</v>
      </c>
      <c r="D35" t="s">
        <v>32</v>
      </c>
      <c r="Q35" t="s">
        <v>30</v>
      </c>
      <c r="R35" t="s">
        <v>31</v>
      </c>
      <c r="S35" t="s">
        <v>32</v>
      </c>
    </row>
    <row r="36" spans="2:23" x14ac:dyDescent="0.25">
      <c r="B36" t="s">
        <v>36</v>
      </c>
      <c r="C36" t="s">
        <v>37</v>
      </c>
      <c r="D36" t="s">
        <v>35</v>
      </c>
      <c r="Q36" t="s">
        <v>36</v>
      </c>
      <c r="R36" t="s">
        <v>37</v>
      </c>
      <c r="S36" t="s">
        <v>35</v>
      </c>
    </row>
    <row r="37" spans="2:23" x14ac:dyDescent="0.25">
      <c r="B37" t="s">
        <v>20</v>
      </c>
      <c r="C37" t="s">
        <v>39</v>
      </c>
      <c r="D37" t="s">
        <v>21</v>
      </c>
      <c r="Q37" t="s">
        <v>20</v>
      </c>
      <c r="R37" t="s">
        <v>39</v>
      </c>
      <c r="S37" t="s">
        <v>21</v>
      </c>
    </row>
    <row r="38" spans="2:23" x14ac:dyDescent="0.25">
      <c r="B38" t="s">
        <v>25</v>
      </c>
      <c r="C38" t="s">
        <v>26</v>
      </c>
      <c r="D38" t="s">
        <v>27</v>
      </c>
      <c r="Q38" t="s">
        <v>25</v>
      </c>
      <c r="R38" t="s">
        <v>26</v>
      </c>
      <c r="S38" t="s">
        <v>27</v>
      </c>
    </row>
    <row r="39" spans="2:23" x14ac:dyDescent="0.25">
      <c r="B39" t="s">
        <v>71</v>
      </c>
      <c r="C39" t="s">
        <v>72</v>
      </c>
      <c r="D39" t="s">
        <v>2</v>
      </c>
      <c r="Q39" t="s">
        <v>71</v>
      </c>
      <c r="R39" t="s">
        <v>72</v>
      </c>
      <c r="S39" t="s">
        <v>2</v>
      </c>
    </row>
    <row r="40" spans="2:23" x14ac:dyDescent="0.25">
      <c r="B40" t="s">
        <v>44</v>
      </c>
      <c r="C40" t="s">
        <v>45</v>
      </c>
      <c r="D40" t="s">
        <v>15</v>
      </c>
      <c r="Q40" t="s">
        <v>44</v>
      </c>
      <c r="R40" t="s">
        <v>45</v>
      </c>
      <c r="S40" t="s">
        <v>15</v>
      </c>
    </row>
    <row r="41" spans="2:23" x14ac:dyDescent="0.25">
      <c r="B41" t="s">
        <v>33</v>
      </c>
      <c r="C41" t="s">
        <v>34</v>
      </c>
      <c r="D41" t="s">
        <v>35</v>
      </c>
      <c r="Q41" t="s">
        <v>33</v>
      </c>
      <c r="R41" t="s">
        <v>34</v>
      </c>
      <c r="S41" t="s">
        <v>35</v>
      </c>
    </row>
    <row r="42" spans="2:23" ht="16.5" customHeight="1" x14ac:dyDescent="0.25">
      <c r="B42" s="3" t="s">
        <v>48</v>
      </c>
      <c r="C42" t="s">
        <v>49</v>
      </c>
      <c r="D42" t="s">
        <v>2</v>
      </c>
      <c r="Q42" s="3" t="s">
        <v>48</v>
      </c>
      <c r="R42" t="s">
        <v>49</v>
      </c>
      <c r="S42" t="s">
        <v>2</v>
      </c>
    </row>
    <row r="43" spans="2:23" ht="16.5" customHeight="1" x14ac:dyDescent="0.25">
      <c r="B43" t="s">
        <v>28</v>
      </c>
      <c r="C43" t="s">
        <v>40</v>
      </c>
      <c r="D43" t="s">
        <v>29</v>
      </c>
      <c r="Q43" t="s">
        <v>28</v>
      </c>
      <c r="R43" t="s">
        <v>40</v>
      </c>
      <c r="S43" t="s">
        <v>29</v>
      </c>
    </row>
    <row r="44" spans="2:23" x14ac:dyDescent="0.25">
      <c r="B44" t="s">
        <v>53</v>
      </c>
      <c r="C44" t="s">
        <v>54</v>
      </c>
      <c r="D44" t="s">
        <v>35</v>
      </c>
      <c r="Q44" t="s">
        <v>53</v>
      </c>
      <c r="R44" t="s">
        <v>54</v>
      </c>
      <c r="S44" t="s">
        <v>35</v>
      </c>
    </row>
    <row r="45" spans="2:23" x14ac:dyDescent="0.25">
      <c r="B45" t="s">
        <v>58</v>
      </c>
      <c r="C45" t="s">
        <v>59</v>
      </c>
      <c r="D45" t="s">
        <v>19</v>
      </c>
      <c r="Q45" t="s">
        <v>58</v>
      </c>
      <c r="R45" t="s">
        <v>59</v>
      </c>
      <c r="S45" t="s">
        <v>19</v>
      </c>
    </row>
    <row r="46" spans="2:23" x14ac:dyDescent="0.25">
      <c r="B46" t="s">
        <v>46</v>
      </c>
      <c r="C46" t="s">
        <v>47</v>
      </c>
      <c r="D46" t="s">
        <v>35</v>
      </c>
      <c r="Q46" t="s">
        <v>46</v>
      </c>
      <c r="R46" t="s">
        <v>47</v>
      </c>
      <c r="S46" t="s">
        <v>35</v>
      </c>
    </row>
    <row r="47" spans="2:23" x14ac:dyDescent="0.25">
      <c r="B47" t="s">
        <v>38</v>
      </c>
      <c r="C47" t="s">
        <v>41</v>
      </c>
      <c r="D47" t="s">
        <v>7</v>
      </c>
      <c r="Q47" t="s">
        <v>38</v>
      </c>
      <c r="R47" t="s">
        <v>41</v>
      </c>
      <c r="S47" t="s">
        <v>7</v>
      </c>
    </row>
    <row r="48" spans="2:23" x14ac:dyDescent="0.25">
      <c r="B48" t="s">
        <v>61</v>
      </c>
      <c r="C48" t="s">
        <v>62</v>
      </c>
      <c r="D48" t="s">
        <v>10</v>
      </c>
      <c r="Q48" t="s">
        <v>61</v>
      </c>
      <c r="R48" t="s">
        <v>62</v>
      </c>
      <c r="S48" t="s">
        <v>10</v>
      </c>
    </row>
    <row r="49" spans="2:19" x14ac:dyDescent="0.25">
      <c r="B49" t="s">
        <v>3</v>
      </c>
      <c r="C49" t="s">
        <v>4</v>
      </c>
      <c r="D49" t="s">
        <v>2</v>
      </c>
      <c r="Q49" t="s">
        <v>3</v>
      </c>
      <c r="R49" t="s">
        <v>4</v>
      </c>
      <c r="S49" t="s">
        <v>2</v>
      </c>
    </row>
    <row r="50" spans="2:19" x14ac:dyDescent="0.25">
      <c r="B50" t="s">
        <v>0</v>
      </c>
      <c r="C50" t="s">
        <v>1</v>
      </c>
      <c r="D50" t="s">
        <v>2</v>
      </c>
      <c r="Q50" t="s">
        <v>0</v>
      </c>
      <c r="R50" t="s">
        <v>1</v>
      </c>
      <c r="S50" t="s">
        <v>2</v>
      </c>
    </row>
    <row r="51" spans="2:19" x14ac:dyDescent="0.25">
      <c r="B51" t="s">
        <v>50</v>
      </c>
      <c r="C51" t="s">
        <v>51</v>
      </c>
      <c r="D51" t="s">
        <v>52</v>
      </c>
      <c r="Q51" t="s">
        <v>50</v>
      </c>
      <c r="R51" t="s">
        <v>51</v>
      </c>
      <c r="S51" t="s">
        <v>52</v>
      </c>
    </row>
    <row r="52" spans="2:19" x14ac:dyDescent="0.25">
      <c r="B52" t="s">
        <v>55</v>
      </c>
      <c r="C52" t="s">
        <v>56</v>
      </c>
      <c r="D52" t="s">
        <v>57</v>
      </c>
      <c r="Q52" t="s">
        <v>55</v>
      </c>
      <c r="R52" t="s">
        <v>56</v>
      </c>
      <c r="S52" t="s">
        <v>57</v>
      </c>
    </row>
    <row r="53" spans="2:19" x14ac:dyDescent="0.25">
      <c r="B53" t="s">
        <v>60</v>
      </c>
      <c r="C53" t="s">
        <v>9</v>
      </c>
      <c r="D53" t="s">
        <v>10</v>
      </c>
      <c r="Q53" t="s">
        <v>60</v>
      </c>
      <c r="R53" t="s">
        <v>9</v>
      </c>
      <c r="S53" t="s">
        <v>10</v>
      </c>
    </row>
    <row r="54" spans="2:19" x14ac:dyDescent="0.25">
      <c r="B54" t="s">
        <v>5</v>
      </c>
      <c r="C54" t="s">
        <v>6</v>
      </c>
      <c r="D54" t="s">
        <v>7</v>
      </c>
      <c r="Q54" t="s">
        <v>5</v>
      </c>
      <c r="R54" t="s">
        <v>6</v>
      </c>
      <c r="S54" t="s">
        <v>7</v>
      </c>
    </row>
    <row r="55" spans="2:19" x14ac:dyDescent="0.25">
      <c r="B55" t="s">
        <v>42</v>
      </c>
      <c r="C55" t="s">
        <v>43</v>
      </c>
      <c r="D55" t="s">
        <v>35</v>
      </c>
      <c r="Q55" t="s">
        <v>42</v>
      </c>
      <c r="R55" t="s">
        <v>43</v>
      </c>
      <c r="S55" t="s">
        <v>35</v>
      </c>
    </row>
    <row r="56" spans="2:19" x14ac:dyDescent="0.25">
      <c r="B56" t="s">
        <v>66</v>
      </c>
      <c r="C56" t="s">
        <v>67</v>
      </c>
      <c r="D56" t="s">
        <v>7</v>
      </c>
      <c r="Q56" t="s">
        <v>66</v>
      </c>
      <c r="R56" t="s">
        <v>67</v>
      </c>
      <c r="S56" t="s">
        <v>7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7B590-8FAE-4EC9-BCEA-B562E19D22C3}">
  <sheetPr>
    <tabColor theme="9" tint="-0.249977111117893"/>
  </sheetPr>
  <dimension ref="B2:U16"/>
  <sheetViews>
    <sheetView showGridLines="0" zoomScaleNormal="100" workbookViewId="0">
      <selection activeCell="A24" sqref="A24"/>
    </sheetView>
  </sheetViews>
  <sheetFormatPr defaultRowHeight="15" x14ac:dyDescent="0.25"/>
  <cols>
    <col min="1" max="1" width="8" customWidth="1"/>
    <col min="4" max="4" width="9.7109375" bestFit="1" customWidth="1"/>
  </cols>
  <sheetData>
    <row r="2" spans="2:21" ht="18.75" x14ac:dyDescent="0.3">
      <c r="B2" s="62" t="s">
        <v>120</v>
      </c>
    </row>
    <row r="4" spans="2:21" x14ac:dyDescent="0.25">
      <c r="C4" s="4" t="str" cm="1">
        <f t="array" ref="C4:I4">TEXT(_xlfn.SEQUENCE(1,7,2,1),"DDDD")</f>
        <v>Monday</v>
      </c>
      <c r="D4" s="5" t="str">
        <v>Tuesday</v>
      </c>
      <c r="E4" s="5" t="str">
        <v>Wednesday</v>
      </c>
      <c r="F4" s="5" t="str">
        <v>Thursday</v>
      </c>
      <c r="G4" s="5" t="str">
        <v>Friday</v>
      </c>
      <c r="H4" s="5" t="str">
        <v>Saturday</v>
      </c>
      <c r="I4" s="6" t="str">
        <v>Sunday</v>
      </c>
      <c r="K4" s="2" t="s">
        <v>121</v>
      </c>
      <c r="L4" s="23" t="str">
        <f ca="1">_xlfn.FORMULATEXT(C4)</f>
        <v>=TEXT(SEQUENCE(1,7,2,1),"DDDD")</v>
      </c>
      <c r="U4" s="1"/>
    </row>
    <row r="5" spans="2:21" x14ac:dyDescent="0.25">
      <c r="B5" s="11" cm="1">
        <f t="array" ref="B5:B16">_xlfn.SEQUENCE(12,1,100001,1)</f>
        <v>100001</v>
      </c>
      <c r="C5" s="14" cm="1">
        <f t="array" ref="C5:I16">_xlfn.SEQUENCE(12,7)</f>
        <v>1</v>
      </c>
      <c r="D5" s="15">
        <v>2</v>
      </c>
      <c r="E5" s="15">
        <v>3</v>
      </c>
      <c r="F5" s="15">
        <v>4</v>
      </c>
      <c r="G5" s="15">
        <v>5</v>
      </c>
      <c r="H5" s="15">
        <v>6</v>
      </c>
      <c r="I5" s="16">
        <v>7</v>
      </c>
      <c r="K5" s="2" t="s">
        <v>122</v>
      </c>
      <c r="L5" s="23" t="str">
        <f ca="1">_xlfn.FORMULATEXT(C5)</f>
        <v>=SEQUENCE(12,7)</v>
      </c>
    </row>
    <row r="6" spans="2:21" x14ac:dyDescent="0.25">
      <c r="B6" s="12">
        <v>100002</v>
      </c>
      <c r="C6" s="17">
        <v>8</v>
      </c>
      <c r="D6" s="18">
        <v>9</v>
      </c>
      <c r="E6" s="18">
        <v>10</v>
      </c>
      <c r="F6" s="18">
        <v>11</v>
      </c>
      <c r="G6" s="18">
        <v>12</v>
      </c>
      <c r="H6" s="18">
        <v>13</v>
      </c>
      <c r="I6" s="19">
        <v>14</v>
      </c>
      <c r="K6" s="2" t="s">
        <v>123</v>
      </c>
      <c r="L6" s="23" t="str">
        <f ca="1">_xlfn.FORMULATEXT(B5)</f>
        <v>=SEQUENCE(12,1,100001,1)</v>
      </c>
    </row>
    <row r="7" spans="2:21" x14ac:dyDescent="0.25">
      <c r="B7" s="12">
        <v>100003</v>
      </c>
      <c r="C7" s="17">
        <v>15</v>
      </c>
      <c r="D7" s="18">
        <v>16</v>
      </c>
      <c r="E7" s="18">
        <v>17</v>
      </c>
      <c r="F7" s="18">
        <v>18</v>
      </c>
      <c r="G7" s="18">
        <v>19</v>
      </c>
      <c r="H7" s="18">
        <v>20</v>
      </c>
      <c r="I7" s="19">
        <v>21</v>
      </c>
    </row>
    <row r="8" spans="2:21" x14ac:dyDescent="0.25">
      <c r="B8" s="12">
        <v>100004</v>
      </c>
      <c r="C8" s="17">
        <v>22</v>
      </c>
      <c r="D8" s="18">
        <v>23</v>
      </c>
      <c r="E8" s="18">
        <v>24</v>
      </c>
      <c r="F8" s="18">
        <v>25</v>
      </c>
      <c r="G8" s="18">
        <v>26</v>
      </c>
      <c r="H8" s="18">
        <v>27</v>
      </c>
      <c r="I8" s="19">
        <v>28</v>
      </c>
    </row>
    <row r="9" spans="2:21" x14ac:dyDescent="0.25">
      <c r="B9" s="12">
        <v>100005</v>
      </c>
      <c r="C9" s="17">
        <v>29</v>
      </c>
      <c r="D9" s="18">
        <v>30</v>
      </c>
      <c r="E9" s="18">
        <v>31</v>
      </c>
      <c r="F9" s="18">
        <v>32</v>
      </c>
      <c r="G9" s="18">
        <v>33</v>
      </c>
      <c r="H9" s="18">
        <v>34</v>
      </c>
      <c r="I9" s="19">
        <v>35</v>
      </c>
    </row>
    <row r="10" spans="2:21" x14ac:dyDescent="0.25">
      <c r="B10" s="12">
        <v>100006</v>
      </c>
      <c r="C10" s="17">
        <v>36</v>
      </c>
      <c r="D10" s="18">
        <v>37</v>
      </c>
      <c r="E10" s="18">
        <v>38</v>
      </c>
      <c r="F10" s="18">
        <v>39</v>
      </c>
      <c r="G10" s="18">
        <v>40</v>
      </c>
      <c r="H10" s="18">
        <v>41</v>
      </c>
      <c r="I10" s="19">
        <v>42</v>
      </c>
    </row>
    <row r="11" spans="2:21" x14ac:dyDescent="0.25">
      <c r="B11" s="12">
        <v>100007</v>
      </c>
      <c r="C11" s="17">
        <v>43</v>
      </c>
      <c r="D11" s="18">
        <v>44</v>
      </c>
      <c r="E11" s="18">
        <v>45</v>
      </c>
      <c r="F11" s="18">
        <v>46</v>
      </c>
      <c r="G11" s="18">
        <v>47</v>
      </c>
      <c r="H11" s="18">
        <v>48</v>
      </c>
      <c r="I11" s="19">
        <v>49</v>
      </c>
      <c r="M11" s="1"/>
    </row>
    <row r="12" spans="2:21" x14ac:dyDescent="0.25">
      <c r="B12" s="12">
        <v>100008</v>
      </c>
      <c r="C12" s="17">
        <v>50</v>
      </c>
      <c r="D12" s="18">
        <v>51</v>
      </c>
      <c r="E12" s="18">
        <v>52</v>
      </c>
      <c r="F12" s="18">
        <v>53</v>
      </c>
      <c r="G12" s="18">
        <v>54</v>
      </c>
      <c r="H12" s="18">
        <v>55</v>
      </c>
      <c r="I12" s="19">
        <v>56</v>
      </c>
    </row>
    <row r="13" spans="2:21" x14ac:dyDescent="0.25">
      <c r="B13" s="12">
        <v>100009</v>
      </c>
      <c r="C13" s="17">
        <v>57</v>
      </c>
      <c r="D13" s="18">
        <v>58</v>
      </c>
      <c r="E13" s="18">
        <v>59</v>
      </c>
      <c r="F13" s="18">
        <v>60</v>
      </c>
      <c r="G13" s="18">
        <v>61</v>
      </c>
      <c r="H13" s="18">
        <v>62</v>
      </c>
      <c r="I13" s="19">
        <v>63</v>
      </c>
    </row>
    <row r="14" spans="2:21" x14ac:dyDescent="0.25">
      <c r="B14" s="12">
        <v>100010</v>
      </c>
      <c r="C14" s="17">
        <v>64</v>
      </c>
      <c r="D14" s="18">
        <v>65</v>
      </c>
      <c r="E14" s="18">
        <v>66</v>
      </c>
      <c r="F14" s="18">
        <v>67</v>
      </c>
      <c r="G14" s="18">
        <v>68</v>
      </c>
      <c r="H14" s="18">
        <v>69</v>
      </c>
      <c r="I14" s="19">
        <v>70</v>
      </c>
    </row>
    <row r="15" spans="2:21" x14ac:dyDescent="0.25">
      <c r="B15" s="12">
        <v>100011</v>
      </c>
      <c r="C15" s="17">
        <v>71</v>
      </c>
      <c r="D15" s="18">
        <v>72</v>
      </c>
      <c r="E15" s="18">
        <v>73</v>
      </c>
      <c r="F15" s="18">
        <v>74</v>
      </c>
      <c r="G15" s="18">
        <v>75</v>
      </c>
      <c r="H15" s="18">
        <v>76</v>
      </c>
      <c r="I15" s="19">
        <v>77</v>
      </c>
    </row>
    <row r="16" spans="2:21" x14ac:dyDescent="0.25">
      <c r="B16" s="13">
        <v>100012</v>
      </c>
      <c r="C16" s="20">
        <v>78</v>
      </c>
      <c r="D16" s="21">
        <v>79</v>
      </c>
      <c r="E16" s="21">
        <v>80</v>
      </c>
      <c r="F16" s="21">
        <v>81</v>
      </c>
      <c r="G16" s="21">
        <v>82</v>
      </c>
      <c r="H16" s="21">
        <v>83</v>
      </c>
      <c r="I16" s="22">
        <v>84</v>
      </c>
    </row>
  </sheetData>
  <phoneticPr fontId="5" type="noConversion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7CDFB-835E-49F9-B06B-6B6CF851F34C}">
  <sheetPr>
    <tabColor theme="9" tint="-0.249977111117893"/>
  </sheetPr>
  <dimension ref="B2:Q16"/>
  <sheetViews>
    <sheetView showGridLines="0" workbookViewId="0">
      <selection activeCell="A24" sqref="A24"/>
    </sheetView>
  </sheetViews>
  <sheetFormatPr defaultRowHeight="15" x14ac:dyDescent="0.25"/>
  <sheetData>
    <row r="2" spans="2:17" ht="18.75" x14ac:dyDescent="0.3">
      <c r="B2" s="62" t="s">
        <v>140</v>
      </c>
    </row>
    <row r="4" spans="2:17" x14ac:dyDescent="0.25">
      <c r="B4" s="24" cm="1">
        <f t="array" ref="B4:M4">_xlfn.SEQUENCE(1,12,2010,1)</f>
        <v>2010</v>
      </c>
      <c r="C4" s="25">
        <v>2011</v>
      </c>
      <c r="D4" s="25">
        <v>2012</v>
      </c>
      <c r="E4" s="25">
        <v>2013</v>
      </c>
      <c r="F4" s="25">
        <v>2014</v>
      </c>
      <c r="G4" s="25">
        <v>2015</v>
      </c>
      <c r="H4" s="25">
        <v>2016</v>
      </c>
      <c r="I4" s="25">
        <v>2017</v>
      </c>
      <c r="J4" s="25">
        <v>2018</v>
      </c>
      <c r="K4" s="25">
        <v>2019</v>
      </c>
      <c r="L4" s="25">
        <v>2020</v>
      </c>
      <c r="M4" s="26">
        <v>2021</v>
      </c>
    </row>
    <row r="5" spans="2:17" x14ac:dyDescent="0.25">
      <c r="B5" s="27" cm="1">
        <f t="array" aca="1" ref="B5:M16" ca="1">_xlfn.RANDARRAY(12,12,100,200,1)</f>
        <v>175</v>
      </c>
      <c r="C5" s="28">
        <f ca="1"/>
        <v>158</v>
      </c>
      <c r="D5" s="28">
        <f ca="1"/>
        <v>152</v>
      </c>
      <c r="E5" s="28">
        <f ca="1"/>
        <v>118</v>
      </c>
      <c r="F5" s="28">
        <f ca="1"/>
        <v>154</v>
      </c>
      <c r="G5" s="28">
        <f ca="1"/>
        <v>145</v>
      </c>
      <c r="H5" s="28">
        <f ca="1"/>
        <v>133</v>
      </c>
      <c r="I5" s="28">
        <f ca="1"/>
        <v>142</v>
      </c>
      <c r="J5" s="28">
        <f ca="1"/>
        <v>123</v>
      </c>
      <c r="K5" s="28">
        <f ca="1"/>
        <v>181</v>
      </c>
      <c r="L5" s="28">
        <f ca="1"/>
        <v>128</v>
      </c>
      <c r="M5" s="29">
        <f ca="1"/>
        <v>167</v>
      </c>
      <c r="P5" s="2" t="s">
        <v>123</v>
      </c>
      <c r="Q5" s="23" t="str">
        <f ca="1">_xlfn.FORMULATEXT(B5)</f>
        <v>=RANDARRAY(12,12,100,200,1)</v>
      </c>
    </row>
    <row r="6" spans="2:17" x14ac:dyDescent="0.25">
      <c r="B6" s="30">
        <f ca="1"/>
        <v>154</v>
      </c>
      <c r="C6" s="31">
        <f ca="1"/>
        <v>122</v>
      </c>
      <c r="D6" s="31">
        <f ca="1"/>
        <v>158</v>
      </c>
      <c r="E6" s="31">
        <f ca="1"/>
        <v>158</v>
      </c>
      <c r="F6" s="31">
        <f ca="1"/>
        <v>104</v>
      </c>
      <c r="G6" s="31">
        <f ca="1"/>
        <v>138</v>
      </c>
      <c r="H6" s="31">
        <f ca="1"/>
        <v>109</v>
      </c>
      <c r="I6" s="31">
        <f ca="1"/>
        <v>143</v>
      </c>
      <c r="J6" s="31">
        <f ca="1"/>
        <v>168</v>
      </c>
      <c r="K6" s="31">
        <f ca="1"/>
        <v>123</v>
      </c>
      <c r="L6" s="31">
        <f ca="1"/>
        <v>106</v>
      </c>
      <c r="M6" s="32">
        <f ca="1"/>
        <v>145</v>
      </c>
      <c r="P6" s="2" t="s">
        <v>146</v>
      </c>
      <c r="Q6" s="23" t="str">
        <f ca="1">_xlfn.FORMULATEXT(B4)</f>
        <v>=SEQUENCE(1,12,2010,1)</v>
      </c>
    </row>
    <row r="7" spans="2:17" x14ac:dyDescent="0.25">
      <c r="B7" s="30">
        <f ca="1"/>
        <v>142</v>
      </c>
      <c r="C7" s="31">
        <f ca="1"/>
        <v>159</v>
      </c>
      <c r="D7" s="31">
        <f ca="1"/>
        <v>153</v>
      </c>
      <c r="E7" s="31">
        <f ca="1"/>
        <v>198</v>
      </c>
      <c r="F7" s="31">
        <f ca="1"/>
        <v>101</v>
      </c>
      <c r="G7" s="31">
        <f ca="1"/>
        <v>182</v>
      </c>
      <c r="H7" s="31">
        <f ca="1"/>
        <v>161</v>
      </c>
      <c r="I7" s="31">
        <f ca="1"/>
        <v>115</v>
      </c>
      <c r="J7" s="31">
        <f ca="1"/>
        <v>141</v>
      </c>
      <c r="K7" s="31">
        <f ca="1"/>
        <v>191</v>
      </c>
      <c r="L7" s="31">
        <f ca="1"/>
        <v>170</v>
      </c>
      <c r="M7" s="32">
        <f ca="1"/>
        <v>112</v>
      </c>
    </row>
    <row r="8" spans="2:17" x14ac:dyDescent="0.25">
      <c r="B8" s="30">
        <f ca="1"/>
        <v>181</v>
      </c>
      <c r="C8" s="31">
        <f ca="1"/>
        <v>171</v>
      </c>
      <c r="D8" s="31">
        <f ca="1"/>
        <v>159</v>
      </c>
      <c r="E8" s="31">
        <f ca="1"/>
        <v>182</v>
      </c>
      <c r="F8" s="31">
        <f ca="1"/>
        <v>109</v>
      </c>
      <c r="G8" s="31">
        <f ca="1"/>
        <v>154</v>
      </c>
      <c r="H8" s="31">
        <f ca="1"/>
        <v>160</v>
      </c>
      <c r="I8" s="31">
        <f ca="1"/>
        <v>169</v>
      </c>
      <c r="J8" s="31">
        <f ca="1"/>
        <v>142</v>
      </c>
      <c r="K8" s="31">
        <f ca="1"/>
        <v>170</v>
      </c>
      <c r="L8" s="31">
        <f ca="1"/>
        <v>196</v>
      </c>
      <c r="M8" s="32">
        <f ca="1"/>
        <v>198</v>
      </c>
    </row>
    <row r="9" spans="2:17" x14ac:dyDescent="0.25">
      <c r="B9" s="30">
        <f ca="1"/>
        <v>115</v>
      </c>
      <c r="C9" s="31">
        <f ca="1"/>
        <v>116</v>
      </c>
      <c r="D9" s="31">
        <f ca="1"/>
        <v>148</v>
      </c>
      <c r="E9" s="31">
        <f ca="1"/>
        <v>167</v>
      </c>
      <c r="F9" s="31">
        <f ca="1"/>
        <v>158</v>
      </c>
      <c r="G9" s="31">
        <f ca="1"/>
        <v>197</v>
      </c>
      <c r="H9" s="31">
        <f ca="1"/>
        <v>183</v>
      </c>
      <c r="I9" s="31">
        <f ca="1"/>
        <v>132</v>
      </c>
      <c r="J9" s="31">
        <f ca="1"/>
        <v>118</v>
      </c>
      <c r="K9" s="31">
        <f ca="1"/>
        <v>134</v>
      </c>
      <c r="L9" s="31">
        <f ca="1"/>
        <v>157</v>
      </c>
      <c r="M9" s="32">
        <f ca="1"/>
        <v>166</v>
      </c>
    </row>
    <row r="10" spans="2:17" x14ac:dyDescent="0.25">
      <c r="B10" s="30">
        <f ca="1"/>
        <v>166</v>
      </c>
      <c r="C10" s="31">
        <f ca="1"/>
        <v>168</v>
      </c>
      <c r="D10" s="31">
        <f ca="1"/>
        <v>117</v>
      </c>
      <c r="E10" s="31">
        <f ca="1"/>
        <v>180</v>
      </c>
      <c r="F10" s="31">
        <f ca="1"/>
        <v>198</v>
      </c>
      <c r="G10" s="31">
        <f ca="1"/>
        <v>155</v>
      </c>
      <c r="H10" s="31">
        <f ca="1"/>
        <v>136</v>
      </c>
      <c r="I10" s="31">
        <f ca="1"/>
        <v>185</v>
      </c>
      <c r="J10" s="31">
        <f ca="1"/>
        <v>109</v>
      </c>
      <c r="K10" s="31">
        <f ca="1"/>
        <v>172</v>
      </c>
      <c r="L10" s="31">
        <f ca="1"/>
        <v>106</v>
      </c>
      <c r="M10" s="32">
        <f ca="1"/>
        <v>185</v>
      </c>
    </row>
    <row r="11" spans="2:17" x14ac:dyDescent="0.25">
      <c r="B11" s="30">
        <f ca="1"/>
        <v>134</v>
      </c>
      <c r="C11" s="31">
        <f ca="1"/>
        <v>127</v>
      </c>
      <c r="D11" s="31">
        <f ca="1"/>
        <v>121</v>
      </c>
      <c r="E11" s="31">
        <f ca="1"/>
        <v>180</v>
      </c>
      <c r="F11" s="31">
        <f ca="1"/>
        <v>167</v>
      </c>
      <c r="G11" s="31">
        <f ca="1"/>
        <v>197</v>
      </c>
      <c r="H11" s="31">
        <f ca="1"/>
        <v>177</v>
      </c>
      <c r="I11" s="31">
        <f ca="1"/>
        <v>164</v>
      </c>
      <c r="J11" s="31">
        <f ca="1"/>
        <v>128</v>
      </c>
      <c r="K11" s="31">
        <f ca="1"/>
        <v>151</v>
      </c>
      <c r="L11" s="31">
        <f ca="1"/>
        <v>179</v>
      </c>
      <c r="M11" s="32">
        <f ca="1"/>
        <v>116</v>
      </c>
    </row>
    <row r="12" spans="2:17" x14ac:dyDescent="0.25">
      <c r="B12" s="30">
        <f ca="1"/>
        <v>182</v>
      </c>
      <c r="C12" s="31">
        <f ca="1"/>
        <v>110</v>
      </c>
      <c r="D12" s="31">
        <f ca="1"/>
        <v>100</v>
      </c>
      <c r="E12" s="31">
        <f ca="1"/>
        <v>112</v>
      </c>
      <c r="F12" s="31">
        <f ca="1"/>
        <v>136</v>
      </c>
      <c r="G12" s="31">
        <f ca="1"/>
        <v>139</v>
      </c>
      <c r="H12" s="31">
        <f ca="1"/>
        <v>195</v>
      </c>
      <c r="I12" s="31">
        <f ca="1"/>
        <v>138</v>
      </c>
      <c r="J12" s="31">
        <f ca="1"/>
        <v>186</v>
      </c>
      <c r="K12" s="31">
        <f ca="1"/>
        <v>140</v>
      </c>
      <c r="L12" s="31">
        <f ca="1"/>
        <v>200</v>
      </c>
      <c r="M12" s="32">
        <f ca="1"/>
        <v>121</v>
      </c>
    </row>
    <row r="13" spans="2:17" x14ac:dyDescent="0.25">
      <c r="B13" s="30">
        <f ca="1"/>
        <v>132</v>
      </c>
      <c r="C13" s="31">
        <f ca="1"/>
        <v>164</v>
      </c>
      <c r="D13" s="31">
        <f ca="1"/>
        <v>142</v>
      </c>
      <c r="E13" s="31">
        <f ca="1"/>
        <v>185</v>
      </c>
      <c r="F13" s="31">
        <f ca="1"/>
        <v>184</v>
      </c>
      <c r="G13" s="31">
        <f ca="1"/>
        <v>154</v>
      </c>
      <c r="H13" s="31">
        <f ca="1"/>
        <v>139</v>
      </c>
      <c r="I13" s="31">
        <f ca="1"/>
        <v>183</v>
      </c>
      <c r="J13" s="31">
        <f ca="1"/>
        <v>159</v>
      </c>
      <c r="K13" s="31">
        <f ca="1"/>
        <v>123</v>
      </c>
      <c r="L13" s="31">
        <f ca="1"/>
        <v>168</v>
      </c>
      <c r="M13" s="32">
        <f ca="1"/>
        <v>135</v>
      </c>
    </row>
    <row r="14" spans="2:17" x14ac:dyDescent="0.25">
      <c r="B14" s="30">
        <f ca="1"/>
        <v>192</v>
      </c>
      <c r="C14" s="31">
        <f ca="1"/>
        <v>196</v>
      </c>
      <c r="D14" s="31">
        <f ca="1"/>
        <v>178</v>
      </c>
      <c r="E14" s="31">
        <f ca="1"/>
        <v>119</v>
      </c>
      <c r="F14" s="31">
        <f ca="1"/>
        <v>171</v>
      </c>
      <c r="G14" s="31">
        <f ca="1"/>
        <v>172</v>
      </c>
      <c r="H14" s="31">
        <f ca="1"/>
        <v>165</v>
      </c>
      <c r="I14" s="31">
        <f ca="1"/>
        <v>192</v>
      </c>
      <c r="J14" s="31">
        <f ca="1"/>
        <v>121</v>
      </c>
      <c r="K14" s="31">
        <f ca="1"/>
        <v>118</v>
      </c>
      <c r="L14" s="31">
        <f ca="1"/>
        <v>123</v>
      </c>
      <c r="M14" s="32">
        <f ca="1"/>
        <v>102</v>
      </c>
    </row>
    <row r="15" spans="2:17" x14ac:dyDescent="0.25">
      <c r="B15" s="30">
        <f ca="1"/>
        <v>197</v>
      </c>
      <c r="C15" s="31">
        <f ca="1"/>
        <v>171</v>
      </c>
      <c r="D15" s="31">
        <f ca="1"/>
        <v>126</v>
      </c>
      <c r="E15" s="31">
        <f ca="1"/>
        <v>118</v>
      </c>
      <c r="F15" s="31">
        <f ca="1"/>
        <v>137</v>
      </c>
      <c r="G15" s="31">
        <f ca="1"/>
        <v>156</v>
      </c>
      <c r="H15" s="31">
        <f ca="1"/>
        <v>189</v>
      </c>
      <c r="I15" s="31">
        <f ca="1"/>
        <v>137</v>
      </c>
      <c r="J15" s="31">
        <f ca="1"/>
        <v>138</v>
      </c>
      <c r="K15" s="31">
        <f ca="1"/>
        <v>150</v>
      </c>
      <c r="L15" s="31">
        <f ca="1"/>
        <v>157</v>
      </c>
      <c r="M15" s="32">
        <f ca="1"/>
        <v>154</v>
      </c>
    </row>
    <row r="16" spans="2:17" x14ac:dyDescent="0.25">
      <c r="B16" s="33">
        <f ca="1"/>
        <v>116</v>
      </c>
      <c r="C16" s="34">
        <f ca="1"/>
        <v>142</v>
      </c>
      <c r="D16" s="34">
        <f ca="1"/>
        <v>167</v>
      </c>
      <c r="E16" s="34">
        <f ca="1"/>
        <v>178</v>
      </c>
      <c r="F16" s="34">
        <f ca="1"/>
        <v>141</v>
      </c>
      <c r="G16" s="34">
        <f ca="1"/>
        <v>135</v>
      </c>
      <c r="H16" s="34">
        <f ca="1"/>
        <v>139</v>
      </c>
      <c r="I16" s="34">
        <f ca="1"/>
        <v>188</v>
      </c>
      <c r="J16" s="34">
        <f ca="1"/>
        <v>133</v>
      </c>
      <c r="K16" s="34">
        <f ca="1"/>
        <v>152</v>
      </c>
      <c r="L16" s="34">
        <f ca="1"/>
        <v>135</v>
      </c>
      <c r="M16" s="35">
        <f ca="1"/>
        <v>188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23B79-D883-435A-BEA0-87FACEADFF74}">
  <sheetPr>
    <tabColor theme="9" tint="-0.249977111117893"/>
  </sheetPr>
  <dimension ref="B2:W35"/>
  <sheetViews>
    <sheetView showGridLines="0" workbookViewId="0">
      <selection activeCell="A41" sqref="A41"/>
    </sheetView>
  </sheetViews>
  <sheetFormatPr defaultRowHeight="15" x14ac:dyDescent="0.25"/>
  <cols>
    <col min="2" max="2" width="7.85546875" customWidth="1"/>
    <col min="3" max="3" width="15.85546875" bestFit="1" customWidth="1"/>
    <col min="4" max="4" width="21" customWidth="1"/>
    <col min="5" max="5" width="14.28515625" style="45" bestFit="1" customWidth="1"/>
    <col min="6" max="6" width="3.42578125" customWidth="1"/>
    <col min="8" max="8" width="14" style="10" bestFit="1" customWidth="1"/>
    <col min="9" max="9" width="15.85546875" style="10" bestFit="1" customWidth="1"/>
    <col min="10" max="10" width="14" style="10" bestFit="1" customWidth="1"/>
    <col min="11" max="11" width="14" style="50" customWidth="1"/>
    <col min="12" max="12" width="6.42578125" style="50" customWidth="1"/>
    <col min="13" max="13" width="4.5703125" customWidth="1"/>
    <col min="14" max="14" width="6.5703125" style="10" customWidth="1"/>
    <col min="15" max="15" width="13.85546875" style="10" customWidth="1"/>
    <col min="16" max="16" width="10.85546875" style="10" customWidth="1"/>
    <col min="17" max="17" width="11.5703125" style="10" bestFit="1" customWidth="1"/>
    <col min="18" max="18" width="6.5703125" style="10" customWidth="1"/>
    <col min="19" max="19" width="4.85546875" customWidth="1"/>
    <col min="21" max="21" width="15.85546875" bestFit="1" customWidth="1"/>
    <col min="22" max="22" width="14" bestFit="1" customWidth="1"/>
    <col min="23" max="23" width="11.5703125" bestFit="1" customWidth="1"/>
  </cols>
  <sheetData>
    <row r="2" spans="2:23" x14ac:dyDescent="0.25">
      <c r="G2" s="53" t="s">
        <v>113</v>
      </c>
      <c r="H2" s="52">
        <v>25000000</v>
      </c>
    </row>
    <row r="3" spans="2:23" ht="18.75" x14ac:dyDescent="0.3">
      <c r="B3" s="62" t="s">
        <v>147</v>
      </c>
      <c r="G3" s="53" t="s">
        <v>113</v>
      </c>
      <c r="H3" s="51" t="s">
        <v>110</v>
      </c>
    </row>
    <row r="4" spans="2:23" x14ac:dyDescent="0.25">
      <c r="G4" s="53" t="s">
        <v>113</v>
      </c>
      <c r="H4" s="51" t="s">
        <v>109</v>
      </c>
    </row>
    <row r="6" spans="2:23" x14ac:dyDescent="0.25">
      <c r="B6" s="24" t="s">
        <v>78</v>
      </c>
      <c r="C6" s="25" t="s">
        <v>79</v>
      </c>
      <c r="D6" s="25" t="s">
        <v>102</v>
      </c>
      <c r="E6" s="46" t="s">
        <v>101</v>
      </c>
      <c r="H6" s="24" t="s">
        <v>78</v>
      </c>
      <c r="I6" s="25" t="s">
        <v>79</v>
      </c>
      <c r="J6" s="25" t="s">
        <v>102</v>
      </c>
      <c r="K6" s="46" t="s">
        <v>101</v>
      </c>
      <c r="N6" s="24" t="s">
        <v>78</v>
      </c>
      <c r="O6" s="25" t="s">
        <v>79</v>
      </c>
      <c r="P6" s="25" t="s">
        <v>102</v>
      </c>
      <c r="Q6" s="46" t="s">
        <v>101</v>
      </c>
      <c r="R6" s="50"/>
      <c r="T6" s="24" t="s">
        <v>78</v>
      </c>
      <c r="U6" s="25" t="s">
        <v>79</v>
      </c>
      <c r="V6" s="25" t="s">
        <v>102</v>
      </c>
      <c r="W6" s="46" t="s">
        <v>101</v>
      </c>
    </row>
    <row r="7" spans="2:23" x14ac:dyDescent="0.25">
      <c r="B7" s="27">
        <v>1</v>
      </c>
      <c r="C7" s="28" t="s">
        <v>80</v>
      </c>
      <c r="D7" s="28" t="s">
        <v>109</v>
      </c>
      <c r="E7" s="47">
        <v>81400000</v>
      </c>
      <c r="H7" s="54" cm="1">
        <f t="array" ref="H7:K14">_xlfn._xlws.SORT(_xlfn._xlws.FILTER(B7:E31,E7:E31&gt;H2),2,)</f>
        <v>3</v>
      </c>
      <c r="I7" s="55" t="str">
        <v xml:space="preserve">China </v>
      </c>
      <c r="J7" s="31" t="str">
        <v>Aisa</v>
      </c>
      <c r="K7" s="48">
        <v>57600000</v>
      </c>
      <c r="L7" s="70"/>
      <c r="N7" s="59" cm="1">
        <f t="array" ref="N7:Q11">_xlfn._xlws.SORT(_xlfn._xlws.FILTER(B7:E31,(D7:D31=H4)*(E7:E31&gt;H2)),4,-1)</f>
        <v>1</v>
      </c>
      <c r="O7" s="60" t="str">
        <v xml:space="preserve">France </v>
      </c>
      <c r="P7" s="28" t="str">
        <v>Europe</v>
      </c>
      <c r="Q7" s="47">
        <v>81400000</v>
      </c>
      <c r="R7" s="70"/>
      <c r="T7" s="59" cm="1">
        <f t="array" ref="T7:W16">_xlfn._xlws.SORT(_xlfn._xlws.FILTER(B7:E31,(D7:D31=H3)+(E7:E31&gt;H2)),4,)</f>
        <v>18</v>
      </c>
      <c r="U7" s="60" t="str">
        <v xml:space="preserve">Canada </v>
      </c>
      <c r="V7" s="28" t="str">
        <v>North America</v>
      </c>
      <c r="W7" s="47">
        <v>16000000</v>
      </c>
    </row>
    <row r="8" spans="2:23" x14ac:dyDescent="0.25">
      <c r="B8" s="30">
        <v>2</v>
      </c>
      <c r="C8" s="31" t="s">
        <v>81</v>
      </c>
      <c r="D8" s="31" t="s">
        <v>110</v>
      </c>
      <c r="E8" s="48">
        <v>62700000</v>
      </c>
      <c r="H8" s="54">
        <v>1</v>
      </c>
      <c r="I8" s="55" t="str">
        <v xml:space="preserve">France </v>
      </c>
      <c r="J8" s="31" t="str">
        <v>Europe</v>
      </c>
      <c r="K8" s="48">
        <v>81400000</v>
      </c>
      <c r="L8" s="70"/>
      <c r="N8" s="54">
        <v>4</v>
      </c>
      <c r="O8" s="55" t="str">
        <v xml:space="preserve">Spain </v>
      </c>
      <c r="P8" s="31" t="str">
        <v>Europe</v>
      </c>
      <c r="Q8" s="48">
        <v>56700000</v>
      </c>
      <c r="R8" s="70"/>
      <c r="T8" s="54">
        <v>11</v>
      </c>
      <c r="U8" s="55" t="str">
        <v xml:space="preserve">Mexico </v>
      </c>
      <c r="V8" s="31" t="str">
        <v>North America</v>
      </c>
      <c r="W8" s="48">
        <v>23400000</v>
      </c>
    </row>
    <row r="9" spans="2:23" x14ac:dyDescent="0.25">
      <c r="B9" s="30">
        <v>3</v>
      </c>
      <c r="C9" s="31" t="s">
        <v>82</v>
      </c>
      <c r="D9" s="31" t="s">
        <v>111</v>
      </c>
      <c r="E9" s="48">
        <v>57600000</v>
      </c>
      <c r="H9" s="30">
        <v>8</v>
      </c>
      <c r="I9" s="31" t="str">
        <v xml:space="preserve">Germany </v>
      </c>
      <c r="J9" s="31" t="str">
        <v>Europe</v>
      </c>
      <c r="K9" s="48">
        <v>28400000</v>
      </c>
      <c r="L9" s="70"/>
      <c r="N9" s="30">
        <v>5</v>
      </c>
      <c r="O9" s="31" t="str">
        <v xml:space="preserve">Italy </v>
      </c>
      <c r="P9" s="31" t="str">
        <v>Europe</v>
      </c>
      <c r="Q9" s="48">
        <v>46100000</v>
      </c>
      <c r="R9" s="70"/>
      <c r="T9" s="30">
        <v>8</v>
      </c>
      <c r="U9" s="31" t="str">
        <v xml:space="preserve">Germany </v>
      </c>
      <c r="V9" s="31" t="str">
        <v>Europe</v>
      </c>
      <c r="W9" s="48">
        <v>28400000</v>
      </c>
    </row>
    <row r="10" spans="2:23" x14ac:dyDescent="0.25">
      <c r="B10" s="30">
        <v>4</v>
      </c>
      <c r="C10" s="31" t="s">
        <v>83</v>
      </c>
      <c r="D10" s="31" t="s">
        <v>109</v>
      </c>
      <c r="E10" s="48">
        <v>56700000</v>
      </c>
      <c r="H10" s="30">
        <v>5</v>
      </c>
      <c r="I10" s="31" t="str">
        <v xml:space="preserve">Italy </v>
      </c>
      <c r="J10" s="31" t="str">
        <v>Europe</v>
      </c>
      <c r="K10" s="48">
        <v>46100000</v>
      </c>
      <c r="L10" s="70"/>
      <c r="N10" s="30">
        <v>7</v>
      </c>
      <c r="O10" s="31" t="str">
        <v xml:space="preserve">United Kingdom </v>
      </c>
      <c r="P10" s="31" t="str">
        <v>Europe</v>
      </c>
      <c r="Q10" s="48">
        <v>29300000</v>
      </c>
      <c r="R10" s="70"/>
      <c r="T10" s="30">
        <v>7</v>
      </c>
      <c r="U10" s="31" t="str">
        <v xml:space="preserve">United Kingdom </v>
      </c>
      <c r="V10" s="31" t="str">
        <v>Europe</v>
      </c>
      <c r="W10" s="48">
        <v>29300000</v>
      </c>
    </row>
    <row r="11" spans="2:23" x14ac:dyDescent="0.25">
      <c r="B11" s="30">
        <v>5</v>
      </c>
      <c r="C11" s="31" t="s">
        <v>84</v>
      </c>
      <c r="D11" s="31" t="s">
        <v>109</v>
      </c>
      <c r="E11" s="48">
        <v>46100000</v>
      </c>
      <c r="H11" s="30">
        <v>4</v>
      </c>
      <c r="I11" s="31" t="str">
        <v xml:space="preserve">Spain </v>
      </c>
      <c r="J11" s="31" t="str">
        <v>Europe</v>
      </c>
      <c r="K11" s="48">
        <v>56700000</v>
      </c>
      <c r="L11" s="70"/>
      <c r="N11" s="33">
        <v>8</v>
      </c>
      <c r="O11" s="34" t="str">
        <v xml:space="preserve">Germany </v>
      </c>
      <c r="P11" s="34" t="str">
        <v>Europe</v>
      </c>
      <c r="Q11" s="49">
        <v>28400000</v>
      </c>
      <c r="R11" s="70"/>
      <c r="T11" s="30">
        <v>6</v>
      </c>
      <c r="U11" s="31" t="str">
        <v xml:space="preserve">Turkey </v>
      </c>
      <c r="V11" s="31" t="str">
        <v>Asia</v>
      </c>
      <c r="W11" s="48">
        <v>34000000</v>
      </c>
    </row>
    <row r="12" spans="2:23" x14ac:dyDescent="0.25">
      <c r="B12" s="30">
        <v>6</v>
      </c>
      <c r="C12" s="31" t="s">
        <v>85</v>
      </c>
      <c r="D12" s="31" t="s">
        <v>112</v>
      </c>
      <c r="E12" s="48">
        <v>34000000</v>
      </c>
      <c r="H12" s="30">
        <v>6</v>
      </c>
      <c r="I12" s="31" t="str">
        <v xml:space="preserve">Turkey </v>
      </c>
      <c r="J12" s="31" t="str">
        <v>Asia</v>
      </c>
      <c r="K12" s="48">
        <v>34000000</v>
      </c>
      <c r="L12" s="70"/>
      <c r="N12" s="56"/>
      <c r="O12" s="56"/>
      <c r="P12" s="56"/>
      <c r="Q12" s="56"/>
      <c r="R12" s="56"/>
      <c r="T12" s="30">
        <v>5</v>
      </c>
      <c r="U12" s="31" t="str">
        <v xml:space="preserve">Italy </v>
      </c>
      <c r="V12" s="31" t="str">
        <v>Europe</v>
      </c>
      <c r="W12" s="48">
        <v>46100000</v>
      </c>
    </row>
    <row r="13" spans="2:23" x14ac:dyDescent="0.25">
      <c r="B13" s="30">
        <v>7</v>
      </c>
      <c r="C13" s="31" t="s">
        <v>86</v>
      </c>
      <c r="D13" s="31" t="s">
        <v>109</v>
      </c>
      <c r="E13" s="48">
        <v>29300000</v>
      </c>
      <c r="H13" s="30">
        <v>7</v>
      </c>
      <c r="I13" s="31" t="str">
        <v xml:space="preserve">United Kingdom </v>
      </c>
      <c r="J13" s="31" t="str">
        <v>Europe</v>
      </c>
      <c r="K13" s="48">
        <v>29300000</v>
      </c>
      <c r="L13" s="70"/>
      <c r="N13" s="56"/>
      <c r="O13" s="56"/>
      <c r="P13" s="56"/>
      <c r="Q13" s="56"/>
      <c r="R13" s="56"/>
      <c r="T13" s="30">
        <v>4</v>
      </c>
      <c r="U13" s="31" t="str">
        <v xml:space="preserve">Spain </v>
      </c>
      <c r="V13" s="31" t="str">
        <v>Europe</v>
      </c>
      <c r="W13" s="48">
        <v>56700000</v>
      </c>
    </row>
    <row r="14" spans="2:23" x14ac:dyDescent="0.25">
      <c r="B14" s="30">
        <v>8</v>
      </c>
      <c r="C14" s="31" t="s">
        <v>87</v>
      </c>
      <c r="D14" s="31" t="s">
        <v>109</v>
      </c>
      <c r="E14" s="48">
        <v>28400000</v>
      </c>
      <c r="H14" s="33">
        <v>2</v>
      </c>
      <c r="I14" s="34" t="str">
        <v xml:space="preserve">United States </v>
      </c>
      <c r="J14" s="34" t="str">
        <v>North America</v>
      </c>
      <c r="K14" s="49">
        <v>62700000</v>
      </c>
      <c r="L14" s="70"/>
      <c r="N14" s="56"/>
      <c r="O14" s="56"/>
      <c r="P14" s="56"/>
      <c r="Q14" s="56"/>
      <c r="R14" s="56"/>
      <c r="T14" s="30">
        <v>3</v>
      </c>
      <c r="U14" s="31" t="str">
        <v xml:space="preserve">China </v>
      </c>
      <c r="V14" s="31" t="str">
        <v>Aisa</v>
      </c>
      <c r="W14" s="48">
        <v>57600000</v>
      </c>
    </row>
    <row r="15" spans="2:23" x14ac:dyDescent="0.25">
      <c r="B15" s="30">
        <v>9</v>
      </c>
      <c r="C15" s="31" t="s">
        <v>105</v>
      </c>
      <c r="D15" s="31" t="s">
        <v>109</v>
      </c>
      <c r="E15" s="48">
        <v>24900000</v>
      </c>
      <c r="N15" s="56"/>
      <c r="O15" s="56"/>
      <c r="P15" s="56"/>
      <c r="Q15" s="56"/>
      <c r="R15" s="56"/>
      <c r="T15" s="30">
        <v>2</v>
      </c>
      <c r="U15" s="31" t="str">
        <v xml:space="preserve">United States </v>
      </c>
      <c r="V15" s="31" t="str">
        <v>North America</v>
      </c>
      <c r="W15" s="48">
        <v>62700000</v>
      </c>
    </row>
    <row r="16" spans="2:23" x14ac:dyDescent="0.25">
      <c r="B16" s="30">
        <v>10</v>
      </c>
      <c r="C16" s="31" t="s">
        <v>88</v>
      </c>
      <c r="D16" s="31" t="s">
        <v>112</v>
      </c>
      <c r="E16" s="48">
        <v>24700000</v>
      </c>
      <c r="H16" s="58"/>
      <c r="N16" s="56"/>
      <c r="O16" s="56"/>
      <c r="P16" s="56"/>
      <c r="Q16" s="56"/>
      <c r="R16" s="56"/>
      <c r="T16" s="33">
        <v>1</v>
      </c>
      <c r="U16" s="34" t="str">
        <v xml:space="preserve">France </v>
      </c>
      <c r="V16" s="34" t="str">
        <v>Europe</v>
      </c>
      <c r="W16" s="49">
        <v>81400000</v>
      </c>
    </row>
    <row r="17" spans="2:21" x14ac:dyDescent="0.25">
      <c r="B17" s="30">
        <v>11</v>
      </c>
      <c r="C17" s="31" t="s">
        <v>89</v>
      </c>
      <c r="D17" s="31" t="s">
        <v>110</v>
      </c>
      <c r="E17" s="48">
        <v>23400000</v>
      </c>
      <c r="M17" s="56"/>
    </row>
    <row r="18" spans="2:21" x14ac:dyDescent="0.25">
      <c r="B18" s="30">
        <v>12</v>
      </c>
      <c r="C18" s="31" t="s">
        <v>90</v>
      </c>
      <c r="D18" s="31" t="s">
        <v>109</v>
      </c>
      <c r="E18" s="48">
        <v>23000000</v>
      </c>
      <c r="H18" s="58" t="s">
        <v>114</v>
      </c>
      <c r="N18" s="58" t="s">
        <v>116</v>
      </c>
    </row>
    <row r="19" spans="2:21" x14ac:dyDescent="0.25">
      <c r="B19" s="30">
        <v>13</v>
      </c>
      <c r="C19" s="31" t="s">
        <v>103</v>
      </c>
      <c r="D19" s="31" t="s">
        <v>112</v>
      </c>
      <c r="E19" s="48">
        <v>22300000</v>
      </c>
      <c r="H19" s="57" t="s">
        <v>115</v>
      </c>
      <c r="N19" s="61" t="s">
        <v>117</v>
      </c>
    </row>
    <row r="20" spans="2:21" x14ac:dyDescent="0.25">
      <c r="B20" s="30">
        <v>14</v>
      </c>
      <c r="C20" s="31" t="s">
        <v>91</v>
      </c>
      <c r="D20" s="31" t="s">
        <v>109</v>
      </c>
      <c r="E20" s="48">
        <v>21400000</v>
      </c>
      <c r="N20" s="56"/>
    </row>
    <row r="21" spans="2:21" x14ac:dyDescent="0.25">
      <c r="B21" s="30">
        <v>15</v>
      </c>
      <c r="C21" s="31" t="s">
        <v>92</v>
      </c>
      <c r="D21" s="31" t="s">
        <v>112</v>
      </c>
      <c r="E21" s="48">
        <v>19200000</v>
      </c>
      <c r="N21" s="56"/>
    </row>
    <row r="22" spans="2:21" x14ac:dyDescent="0.25">
      <c r="B22" s="30">
        <v>16</v>
      </c>
      <c r="C22" s="31" t="s">
        <v>93</v>
      </c>
      <c r="D22" s="31" t="s">
        <v>112</v>
      </c>
      <c r="E22" s="48">
        <v>17500000</v>
      </c>
      <c r="H22" s="2" t="s">
        <v>149</v>
      </c>
      <c r="I22" s="23" t="str">
        <f ca="1">_xlfn.FORMULATEXT(H7)</f>
        <v>=SORT(FILTER(B7:E31,E7:E31&gt;H2),2,)</v>
      </c>
      <c r="N22" s="2" t="s">
        <v>148</v>
      </c>
      <c r="O22" s="23" t="str">
        <f ca="1">_xlfn.FORMULATEXT(N7)</f>
        <v>=SORT(FILTER(B7:E31,(D7:D31=H4)*(E7:E31&gt;H2)),4,-1)</v>
      </c>
      <c r="T22" s="2" t="s">
        <v>150</v>
      </c>
      <c r="U22" s="23" t="str">
        <f ca="1">_xlfn.FORMULATEXT(T7)</f>
        <v>=SORT(FILTER(B7:E31,(D7:D31=H3)+(E7:E31&gt;H2)),4,)</v>
      </c>
    </row>
    <row r="23" spans="2:21" x14ac:dyDescent="0.25">
      <c r="B23" s="30">
        <v>17</v>
      </c>
      <c r="C23" s="31" t="s">
        <v>94</v>
      </c>
      <c r="D23" s="31" t="s">
        <v>109</v>
      </c>
      <c r="E23" s="48">
        <v>16400000</v>
      </c>
      <c r="N23" s="56"/>
    </row>
    <row r="24" spans="2:21" x14ac:dyDescent="0.25">
      <c r="B24" s="30">
        <v>18</v>
      </c>
      <c r="C24" s="31" t="s">
        <v>95</v>
      </c>
      <c r="D24" s="31" t="s">
        <v>110</v>
      </c>
      <c r="E24" s="48">
        <v>16000000</v>
      </c>
      <c r="N24" s="56"/>
      <c r="T24" s="58" t="s">
        <v>118</v>
      </c>
    </row>
    <row r="25" spans="2:21" x14ac:dyDescent="0.25">
      <c r="B25" s="30">
        <v>19</v>
      </c>
      <c r="C25" s="31" t="s">
        <v>96</v>
      </c>
      <c r="D25" s="31" t="s">
        <v>109</v>
      </c>
      <c r="E25" s="48">
        <v>13400000</v>
      </c>
      <c r="N25" s="56"/>
      <c r="T25" s="61" t="s">
        <v>119</v>
      </c>
    </row>
    <row r="26" spans="2:21" x14ac:dyDescent="0.25">
      <c r="B26" s="30">
        <v>20</v>
      </c>
      <c r="C26" s="31" t="s">
        <v>104</v>
      </c>
      <c r="D26" s="31" t="s">
        <v>112</v>
      </c>
      <c r="E26" s="48">
        <v>12900000</v>
      </c>
      <c r="N26" s="56"/>
    </row>
    <row r="27" spans="2:21" x14ac:dyDescent="0.25">
      <c r="B27" s="30">
        <v>21</v>
      </c>
      <c r="C27" s="31" t="s">
        <v>97</v>
      </c>
      <c r="D27" s="31" t="s">
        <v>109</v>
      </c>
      <c r="E27" s="48">
        <v>11300000</v>
      </c>
      <c r="N27" s="56"/>
    </row>
    <row r="28" spans="2:21" x14ac:dyDescent="0.25">
      <c r="B28" s="30">
        <v>22</v>
      </c>
      <c r="C28" s="31" t="s">
        <v>98</v>
      </c>
      <c r="D28" s="31" t="s">
        <v>112</v>
      </c>
      <c r="E28" s="48">
        <v>10400000</v>
      </c>
      <c r="N28" s="56"/>
    </row>
    <row r="29" spans="2:21" x14ac:dyDescent="0.25">
      <c r="B29" s="30">
        <v>23</v>
      </c>
      <c r="C29" s="31" t="s">
        <v>99</v>
      </c>
      <c r="D29" s="31" t="s">
        <v>109</v>
      </c>
      <c r="E29" s="48">
        <v>10300000</v>
      </c>
      <c r="N29" s="56"/>
    </row>
    <row r="30" spans="2:21" x14ac:dyDescent="0.25">
      <c r="B30" s="30">
        <v>24</v>
      </c>
      <c r="C30" s="31" t="s">
        <v>100</v>
      </c>
      <c r="D30" s="31" t="s">
        <v>109</v>
      </c>
      <c r="E30" s="48">
        <v>9900000</v>
      </c>
      <c r="N30" s="56"/>
    </row>
    <row r="31" spans="2:21" x14ac:dyDescent="0.25">
      <c r="B31" s="33">
        <v>25</v>
      </c>
      <c r="C31" s="34" t="s">
        <v>106</v>
      </c>
      <c r="D31" s="34" t="s">
        <v>112</v>
      </c>
      <c r="E31" s="49">
        <v>9800000</v>
      </c>
      <c r="N31" s="56"/>
    </row>
    <row r="32" spans="2:21" x14ac:dyDescent="0.25">
      <c r="N32" s="56"/>
    </row>
    <row r="33" spans="2:14" x14ac:dyDescent="0.25">
      <c r="N33" s="56"/>
    </row>
    <row r="34" spans="2:14" x14ac:dyDescent="0.25">
      <c r="B34" t="s">
        <v>107</v>
      </c>
    </row>
    <row r="35" spans="2:14" x14ac:dyDescent="0.25">
      <c r="B35" t="s">
        <v>108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About</vt:lpstr>
      <vt:lpstr>UNIQUE+SORT+SORTYBY</vt:lpstr>
      <vt:lpstr>SEQUENCE</vt:lpstr>
      <vt:lpstr>RANDARRAY</vt:lpstr>
      <vt:lpstr>FILTER</vt:lpstr>
    </vt:vector>
  </TitlesOfParts>
  <Company>Excel Strategies, LLC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 Strategies</dc:creator>
  <dcterms:created xsi:type="dcterms:W3CDTF">2022-02-08T03:34:16Z</dcterms:created>
  <dcterms:modified xsi:type="dcterms:W3CDTF">2022-04-07T03:45:58Z</dcterms:modified>
</cp:coreProperties>
</file>